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DISTRITOS" sheetId="1" r:id="rId1"/>
    <sheet name="ESTADOS" sheetId="2" r:id="rId2"/>
    <sheet name="DISTRITOS Y ESTADOS" sheetId="3" r:id="rId3"/>
  </sheets>
  <definedNames>
    <definedName name="_xlnm.Print_Area" localSheetId="0">'DISTRITOS'!$B$1:$AE$25</definedName>
    <definedName name="_xlnm.Print_Area" localSheetId="2">'DISTRITOS Y ESTADOS'!$B$1:$AE$44</definedName>
    <definedName name="_xlnm.Print_Area" localSheetId="1">'ESTADOS'!$B$1:$AE$24</definedName>
    <definedName name="_xlnm.Print_Titles" localSheetId="0">'DISTRITOS'!$B:$C,'DISTRITOS'!$5:$7</definedName>
    <definedName name="_xlnm.Print_Titles" localSheetId="2">'DISTRITOS Y ESTADOS'!$B:$C,'DISTRITOS Y ESTADOS'!$5:$7</definedName>
    <definedName name="_xlnm.Print_Titles" localSheetId="1">'ESTADOS'!$B:$B</definedName>
  </definedNames>
  <calcPr fullCalcOnLoad="1"/>
</workbook>
</file>

<file path=xl/sharedStrings.xml><?xml version="1.0" encoding="utf-8"?>
<sst xmlns="http://schemas.openxmlformats.org/spreadsheetml/2006/main" count="204" uniqueCount="55">
  <si>
    <t>ESTADÍSTICAS ELECTORALES Y CENSALES</t>
  </si>
  <si>
    <t>DISTRITOS SELECCIONADOS</t>
  </si>
  <si>
    <t>INFORMACIÓN ELECTORAL</t>
  </si>
  <si>
    <t>PARTICIPACIÓN ELECTORAL</t>
  </si>
  <si>
    <t>SISTEMA ELEC2000</t>
  </si>
  <si>
    <t>ESTADÍSTICAS CENSALES</t>
  </si>
  <si>
    <t>DISTRITOS</t>
  </si>
  <si>
    <t>TOTAL SECCIONES</t>
  </si>
  <si>
    <t>LISTA NOMINAL</t>
  </si>
  <si>
    <t>VOTACIÓN TOTAL</t>
  </si>
  <si>
    <t>INSACULADOS</t>
  </si>
  <si>
    <t>NOTIFICADOS</t>
  </si>
  <si>
    <t>CAPACITADOS 1 ETA.</t>
  </si>
  <si>
    <t>ACREDITADOS</t>
  </si>
  <si>
    <t>SUSTITUCIONES</t>
  </si>
  <si>
    <t>FILA</t>
  </si>
  <si>
    <t>POBLACIÓN TOTAL</t>
  </si>
  <si>
    <t>HABLANTES DE LENGUA</t>
  </si>
  <si>
    <t>MONOLINGUES</t>
  </si>
  <si>
    <t>ANALFABETISMO</t>
  </si>
  <si>
    <t>INGRESO MENOR AL MÍNIMO</t>
  </si>
  <si>
    <t>POBLACIÓN ADULTA</t>
  </si>
  <si>
    <t>VIVIENDA</t>
  </si>
  <si>
    <t>VOTOS</t>
  </si>
  <si>
    <t>%</t>
  </si>
  <si>
    <t>TOTAL</t>
  </si>
  <si>
    <t>CON/SERV</t>
  </si>
  <si>
    <t>01 DISTRITO DE PALENQUE</t>
  </si>
  <si>
    <t>03 DISTRITO DE OCOSINGO</t>
  </si>
  <si>
    <t>07 DISTRITO DE CUAUHTÉMOC</t>
  </si>
  <si>
    <t>04 DISTRITO DE DURANGO</t>
  </si>
  <si>
    <t>08 DISTRITO DE OMETEPEC</t>
  </si>
  <si>
    <t>01 DISTRITO DE HUEJUTLA DE REYES</t>
  </si>
  <si>
    <t>05 DISTRITO DE ZAMORA</t>
  </si>
  <si>
    <t>11 DISTRITO DE PINOTEPA NACIONAL</t>
  </si>
  <si>
    <t>02 DISTRITO DE ZACATLÁN</t>
  </si>
  <si>
    <t>02 DISTRITO DE CHETUMAL</t>
  </si>
  <si>
    <t>02 DISTRITO DE CHICONTEPEC</t>
  </si>
  <si>
    <t>ESTADOS SELECCIONADOS</t>
  </si>
  <si>
    <t>NACIONAL</t>
  </si>
  <si>
    <t>EN ORDEN ALFABÉTICO</t>
  </si>
  <si>
    <t>ESTADOS</t>
  </si>
  <si>
    <t>CHIAPAS</t>
  </si>
  <si>
    <t>CHIHUAHUA</t>
  </si>
  <si>
    <t>DURANGO</t>
  </si>
  <si>
    <t>GUERRERO</t>
  </si>
  <si>
    <t>HIDALGO</t>
  </si>
  <si>
    <t>MICHOACÁN</t>
  </si>
  <si>
    <t>OAXACA</t>
  </si>
  <si>
    <t>PUEBLA</t>
  </si>
  <si>
    <t>QUINTANA ROO</t>
  </si>
  <si>
    <t>VERACRUZ</t>
  </si>
  <si>
    <t>633372</t>
  </si>
  <si>
    <t>DISTRITOS Y ESTADOS SELECCIONADOS</t>
  </si>
  <si>
    <t>ESTADOS EN ORDEN ALFABÉTICO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</si>
</sst>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0"/>
  </numFmts>
  <fonts count="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0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7" fillId="3" borderId="5" xfId="0" applyNumberFormat="1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/>
    </xf>
    <xf numFmtId="10" fontId="5" fillId="3" borderId="5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10" fontId="6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10" fontId="6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10" fontId="5" fillId="0" borderId="13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0" fontId="5" fillId="0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/>
    </xf>
    <xf numFmtId="10" fontId="5" fillId="0" borderId="19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 horizontal="left"/>
    </xf>
    <xf numFmtId="3" fontId="0" fillId="0" borderId="23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0" fontId="5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right" wrapText="1"/>
    </xf>
    <xf numFmtId="3" fontId="0" fillId="0" borderId="24" xfId="0" applyNumberFormat="1" applyFont="1" applyFill="1" applyBorder="1" applyAlignment="1">
      <alignment horizontal="right" wrapText="1"/>
    </xf>
    <xf numFmtId="10" fontId="5" fillId="0" borderId="24" xfId="0" applyNumberFormat="1" applyFont="1" applyFill="1" applyBorder="1" applyAlignment="1">
      <alignment horizontal="center"/>
    </xf>
    <xf numFmtId="10" fontId="5" fillId="0" borderId="2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3" fontId="3" fillId="4" borderId="27" xfId="0" applyNumberFormat="1" applyFont="1" applyFill="1" applyBorder="1" applyAlignment="1">
      <alignment horizontal="left" vertical="center"/>
    </xf>
    <xf numFmtId="3" fontId="5" fillId="4" borderId="28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right" vertical="center"/>
    </xf>
    <xf numFmtId="3" fontId="5" fillId="4" borderId="29" xfId="0" applyNumberFormat="1" applyFont="1" applyFill="1" applyBorder="1" applyAlignment="1">
      <alignment horizontal="right" vertical="center"/>
    </xf>
    <xf numFmtId="10" fontId="5" fillId="4" borderId="30" xfId="0" applyNumberFormat="1" applyFont="1" applyFill="1" applyBorder="1" applyAlignment="1">
      <alignment horizontal="center" vertical="center"/>
    </xf>
    <xf numFmtId="3" fontId="5" fillId="4" borderId="31" xfId="0" applyNumberFormat="1" applyFont="1" applyFill="1" applyBorder="1" applyAlignment="1">
      <alignment horizontal="right" vertical="center" wrapText="1"/>
    </xf>
    <xf numFmtId="3" fontId="5" fillId="4" borderId="29" xfId="0" applyNumberFormat="1" applyFont="1" applyFill="1" applyBorder="1" applyAlignment="1">
      <alignment horizontal="right" vertical="center" wrapText="1"/>
    </xf>
    <xf numFmtId="10" fontId="5" fillId="4" borderId="29" xfId="0" applyNumberFormat="1" applyFont="1" applyFill="1" applyBorder="1" applyAlignment="1">
      <alignment horizontal="center" vertical="center"/>
    </xf>
    <xf numFmtId="10" fontId="5" fillId="4" borderId="2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4" borderId="2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right" vertical="center" wrapText="1"/>
    </xf>
    <xf numFmtId="3" fontId="5" fillId="4" borderId="2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3" borderId="32" xfId="0" applyFont="1" applyFill="1" applyBorder="1" applyAlignment="1">
      <alignment horizontal="left" vertical="top" wrapText="1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right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184" fontId="5" fillId="0" borderId="24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right" vertical="top"/>
    </xf>
    <xf numFmtId="1" fontId="0" fillId="0" borderId="24" xfId="0" applyNumberFormat="1" applyFont="1" applyFill="1" applyBorder="1" applyAlignment="1">
      <alignment horizontal="right"/>
    </xf>
    <xf numFmtId="184" fontId="5" fillId="4" borderId="29" xfId="0" applyNumberFormat="1" applyFont="1" applyFill="1" applyBorder="1" applyAlignment="1">
      <alignment horizontal="center" vertical="center"/>
    </xf>
    <xf numFmtId="10" fontId="5" fillId="4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10" fontId="5" fillId="0" borderId="3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right" wrapText="1"/>
    </xf>
    <xf numFmtId="3" fontId="0" fillId="0" borderId="40" xfId="0" applyNumberFormat="1" applyFont="1" applyFill="1" applyBorder="1" applyAlignment="1">
      <alignment horizontal="right"/>
    </xf>
    <xf numFmtId="10" fontId="5" fillId="0" borderId="40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/>
    </xf>
    <xf numFmtId="10" fontId="5" fillId="0" borderId="41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right"/>
    </xf>
    <xf numFmtId="10" fontId="5" fillId="0" borderId="42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10" fontId="5" fillId="0" borderId="47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10" fontId="5" fillId="0" borderId="46" xfId="0" applyNumberFormat="1" applyFont="1" applyFill="1" applyBorder="1" applyAlignment="1">
      <alignment horizontal="center"/>
    </xf>
    <xf numFmtId="10" fontId="5" fillId="0" borderId="45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6" fillId="0" borderId="49" xfId="0" applyFont="1" applyBorder="1" applyAlignment="1">
      <alignment horizontal="left"/>
    </xf>
    <xf numFmtId="1" fontId="4" fillId="0" borderId="5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/>
    </xf>
    <xf numFmtId="10" fontId="6" fillId="0" borderId="5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right"/>
    </xf>
    <xf numFmtId="10" fontId="6" fillId="0" borderId="51" xfId="0" applyNumberFormat="1" applyFont="1" applyBorder="1" applyAlignment="1">
      <alignment horizontal="center"/>
    </xf>
    <xf numFmtId="0" fontId="0" fillId="0" borderId="49" xfId="0" applyFont="1" applyFill="1" applyBorder="1" applyAlignment="1">
      <alignment horizontal="left"/>
    </xf>
    <xf numFmtId="3" fontId="0" fillId="0" borderId="32" xfId="0" applyNumberFormat="1" applyFont="1" applyFill="1" applyBorder="1" applyAlignment="1">
      <alignment horizontal="right" wrapText="1"/>
    </xf>
    <xf numFmtId="10" fontId="5" fillId="0" borderId="37" xfId="0" applyNumberFormat="1" applyFont="1" applyFill="1" applyBorder="1" applyAlignment="1">
      <alignment horizontal="center"/>
    </xf>
    <xf numFmtId="10" fontId="5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 wrapText="1"/>
    </xf>
    <xf numFmtId="3" fontId="0" fillId="0" borderId="48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3" fontId="0" fillId="0" borderId="32" xfId="0" applyNumberFormat="1" applyFont="1" applyFill="1" applyBorder="1" applyAlignment="1">
      <alignment horizontal="left"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right" wrapText="1"/>
    </xf>
    <xf numFmtId="184" fontId="5" fillId="0" borderId="37" xfId="0" applyNumberFormat="1" applyFont="1" applyFill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right" wrapText="1"/>
    </xf>
    <xf numFmtId="3" fontId="0" fillId="0" borderId="46" xfId="0" applyNumberFormat="1" applyFont="1" applyFill="1" applyBorder="1" applyAlignment="1">
      <alignment horizontal="right" wrapText="1"/>
    </xf>
    <xf numFmtId="184" fontId="5" fillId="0" borderId="46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right" vertical="top"/>
    </xf>
    <xf numFmtId="1" fontId="0" fillId="0" borderId="46" xfId="0" applyNumberFormat="1" applyFont="1" applyFill="1" applyBorder="1" applyAlignment="1">
      <alignment horizontal="right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 wrapText="1"/>
    </xf>
    <xf numFmtId="3" fontId="4" fillId="3" borderId="33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1" fontId="4" fillId="3" borderId="53" xfId="0" applyNumberFormat="1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6" borderId="9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1" fontId="6" fillId="3" borderId="53" xfId="0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28575</xdr:rowOff>
    </xdr:from>
    <xdr:to>
      <xdr:col>1</xdr:col>
      <xdr:colOff>2371725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1066800"/>
          <a:ext cx="2409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5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1" width="2.28125" style="0" customWidth="1"/>
    <col min="2" max="2" width="35.421875" style="0" bestFit="1" customWidth="1"/>
    <col min="9" max="9" width="11.421875" style="101" customWidth="1"/>
    <col min="11" max="11" width="11.421875" style="102" customWidth="1"/>
    <col min="13" max="13" width="11.421875" style="102" customWidth="1"/>
    <col min="15" max="15" width="11.421875" style="102" customWidth="1"/>
    <col min="17" max="17" width="11.421875" style="102" customWidth="1"/>
    <col min="20" max="20" width="11.421875" style="102" customWidth="1"/>
    <col min="22" max="22" width="11.421875" style="102" customWidth="1"/>
    <col min="24" max="24" width="11.421875" style="102" customWidth="1"/>
    <col min="32" max="32" width="6.8515625" style="0" customWidth="1"/>
  </cols>
  <sheetData>
    <row r="1" spans="2:31" s="6" customFormat="1" ht="18">
      <c r="B1" s="1"/>
      <c r="C1" s="2"/>
      <c r="D1" s="3" t="s">
        <v>0</v>
      </c>
      <c r="E1" s="3"/>
      <c r="F1" s="4"/>
      <c r="G1" s="3"/>
      <c r="H1" s="3"/>
      <c r="I1" s="4"/>
      <c r="J1" s="3"/>
      <c r="K1" s="4"/>
      <c r="L1" s="3"/>
      <c r="M1" s="4"/>
      <c r="N1" s="3"/>
      <c r="O1" s="4"/>
      <c r="P1" s="3"/>
      <c r="Q1" s="4"/>
      <c r="R1" s="5"/>
      <c r="S1" s="5"/>
      <c r="T1" s="4"/>
      <c r="U1" s="5"/>
      <c r="V1" s="4"/>
      <c r="W1" s="3"/>
      <c r="X1" s="4"/>
      <c r="Y1" s="3"/>
      <c r="Z1" s="4"/>
      <c r="AA1" s="3"/>
      <c r="AB1" s="4"/>
      <c r="AC1" s="5"/>
      <c r="AD1" s="5"/>
      <c r="AE1" s="4"/>
    </row>
    <row r="2" spans="4:31" s="7" customFormat="1" ht="15.75">
      <c r="D2" s="8" t="s">
        <v>1</v>
      </c>
      <c r="E2" s="8"/>
      <c r="F2" s="9"/>
      <c r="G2" s="8"/>
      <c r="H2" s="8"/>
      <c r="I2" s="9"/>
      <c r="J2" s="8"/>
      <c r="K2" s="9"/>
      <c r="L2" s="8"/>
      <c r="M2" s="9"/>
      <c r="N2" s="8"/>
      <c r="O2" s="9"/>
      <c r="P2" s="8"/>
      <c r="Q2" s="9"/>
      <c r="R2" s="10"/>
      <c r="S2" s="10"/>
      <c r="T2" s="9"/>
      <c r="U2" s="10"/>
      <c r="V2" s="9"/>
      <c r="W2" s="8"/>
      <c r="X2" s="9"/>
      <c r="Y2" s="8"/>
      <c r="Z2" s="9"/>
      <c r="AA2" s="8"/>
      <c r="AB2" s="9"/>
      <c r="AC2" s="10"/>
      <c r="AD2" s="10"/>
      <c r="AE2" s="9"/>
    </row>
    <row r="3" spans="3:31" s="11" customFormat="1" ht="12.75">
      <c r="C3" s="12"/>
      <c r="D3" s="13"/>
      <c r="E3" s="13"/>
      <c r="F3" s="13"/>
      <c r="G3" s="13"/>
      <c r="H3" s="13"/>
      <c r="I3" s="14"/>
      <c r="J3" s="15"/>
      <c r="K3" s="16"/>
      <c r="L3" s="15"/>
      <c r="M3" s="16"/>
      <c r="N3" s="15"/>
      <c r="O3" s="16"/>
      <c r="P3" s="15"/>
      <c r="Q3" s="16"/>
      <c r="R3" s="17"/>
      <c r="S3" s="17"/>
      <c r="T3" s="18"/>
      <c r="U3" s="19"/>
      <c r="V3" s="16"/>
      <c r="W3" s="15"/>
      <c r="X3" s="16"/>
      <c r="Y3" s="15"/>
      <c r="Z3" s="16"/>
      <c r="AA3" s="15"/>
      <c r="AB3" s="16"/>
      <c r="AC3" s="19"/>
      <c r="AD3" s="19"/>
      <c r="AE3" s="16"/>
    </row>
    <row r="4" spans="3:31" s="20" customFormat="1" ht="13.5" thickBot="1">
      <c r="C4" s="12"/>
      <c r="D4" s="21"/>
      <c r="E4" s="21"/>
      <c r="F4" s="21"/>
      <c r="G4" s="21"/>
      <c r="H4" s="21"/>
      <c r="I4" s="22"/>
      <c r="J4" s="23"/>
      <c r="K4" s="24"/>
      <c r="L4" s="23"/>
      <c r="M4" s="24"/>
      <c r="N4" s="23"/>
      <c r="O4" s="24"/>
      <c r="P4" s="23"/>
      <c r="Q4" s="24"/>
      <c r="R4" s="25"/>
      <c r="S4" s="25"/>
      <c r="T4" s="26"/>
      <c r="U4" s="27"/>
      <c r="V4" s="24"/>
      <c r="W4" s="23"/>
      <c r="X4" s="24"/>
      <c r="Y4" s="23"/>
      <c r="Z4" s="24"/>
      <c r="AA4" s="23"/>
      <c r="AB4" s="24"/>
      <c r="AC4" s="19"/>
      <c r="AD4" s="19"/>
      <c r="AE4" s="24"/>
    </row>
    <row r="5" spans="2:32" s="31" customFormat="1" ht="21.75" customHeight="1" thickBot="1">
      <c r="B5" s="188" t="s">
        <v>2</v>
      </c>
      <c r="C5" s="189"/>
      <c r="D5" s="190" t="s">
        <v>3</v>
      </c>
      <c r="E5" s="191"/>
      <c r="F5" s="192"/>
      <c r="G5" s="193" t="s">
        <v>4</v>
      </c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96" t="s">
        <v>5</v>
      </c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  <c r="AF5" s="30"/>
    </row>
    <row r="6" spans="2:31" s="33" customFormat="1" ht="15" customHeight="1">
      <c r="B6" s="180" t="s">
        <v>6</v>
      </c>
      <c r="C6" s="182" t="s">
        <v>7</v>
      </c>
      <c r="D6" s="184" t="s">
        <v>8</v>
      </c>
      <c r="E6" s="186" t="s">
        <v>9</v>
      </c>
      <c r="F6" s="187"/>
      <c r="G6" s="32" t="s">
        <v>10</v>
      </c>
      <c r="H6" s="172" t="s">
        <v>11</v>
      </c>
      <c r="I6" s="172"/>
      <c r="J6" s="172" t="s">
        <v>12</v>
      </c>
      <c r="K6" s="172"/>
      <c r="L6" s="172" t="s">
        <v>13</v>
      </c>
      <c r="M6" s="172"/>
      <c r="N6" s="172" t="s">
        <v>14</v>
      </c>
      <c r="O6" s="172"/>
      <c r="P6" s="172" t="s">
        <v>15</v>
      </c>
      <c r="Q6" s="173"/>
      <c r="R6" s="178" t="s">
        <v>16</v>
      </c>
      <c r="S6" s="172" t="s">
        <v>17</v>
      </c>
      <c r="T6" s="172"/>
      <c r="U6" s="172" t="s">
        <v>18</v>
      </c>
      <c r="V6" s="172"/>
      <c r="W6" s="172" t="s">
        <v>19</v>
      </c>
      <c r="X6" s="172"/>
      <c r="Y6" s="174" t="s">
        <v>20</v>
      </c>
      <c r="Z6" s="174"/>
      <c r="AA6" s="172" t="s">
        <v>21</v>
      </c>
      <c r="AB6" s="172"/>
      <c r="AC6" s="175" t="s">
        <v>22</v>
      </c>
      <c r="AD6" s="176"/>
      <c r="AE6" s="177"/>
    </row>
    <row r="7" spans="2:31" s="33" customFormat="1" ht="13.5" thickBot="1">
      <c r="B7" s="181"/>
      <c r="C7" s="183"/>
      <c r="D7" s="185"/>
      <c r="E7" s="34" t="s">
        <v>23</v>
      </c>
      <c r="F7" s="35" t="s">
        <v>24</v>
      </c>
      <c r="G7" s="36" t="s">
        <v>25</v>
      </c>
      <c r="H7" s="37" t="s">
        <v>25</v>
      </c>
      <c r="I7" s="38" t="s">
        <v>24</v>
      </c>
      <c r="J7" s="37" t="s">
        <v>25</v>
      </c>
      <c r="K7" s="38" t="s">
        <v>24</v>
      </c>
      <c r="L7" s="37" t="s">
        <v>25</v>
      </c>
      <c r="M7" s="38" t="s">
        <v>24</v>
      </c>
      <c r="N7" s="37" t="s">
        <v>25</v>
      </c>
      <c r="O7" s="38" t="s">
        <v>24</v>
      </c>
      <c r="P7" s="37" t="s">
        <v>25</v>
      </c>
      <c r="Q7" s="39" t="s">
        <v>24</v>
      </c>
      <c r="R7" s="179"/>
      <c r="S7" s="40" t="s">
        <v>25</v>
      </c>
      <c r="T7" s="41" t="s">
        <v>24</v>
      </c>
      <c r="U7" s="40" t="s">
        <v>25</v>
      </c>
      <c r="V7" s="41" t="s">
        <v>24</v>
      </c>
      <c r="W7" s="40" t="s">
        <v>25</v>
      </c>
      <c r="X7" s="41" t="s">
        <v>24</v>
      </c>
      <c r="Y7" s="40" t="s">
        <v>25</v>
      </c>
      <c r="Z7" s="41" t="s">
        <v>24</v>
      </c>
      <c r="AA7" s="40" t="s">
        <v>25</v>
      </c>
      <c r="AB7" s="41" t="s">
        <v>24</v>
      </c>
      <c r="AC7" s="42" t="s">
        <v>25</v>
      </c>
      <c r="AD7" s="42" t="s">
        <v>26</v>
      </c>
      <c r="AE7" s="35" t="s">
        <v>24</v>
      </c>
    </row>
    <row r="8" spans="2:31" s="49" customFormat="1" ht="12" thickBot="1">
      <c r="B8" s="43"/>
      <c r="C8" s="44"/>
      <c r="D8" s="45"/>
      <c r="E8" s="45"/>
      <c r="F8" s="46"/>
      <c r="G8" s="45"/>
      <c r="H8" s="45"/>
      <c r="I8" s="46"/>
      <c r="J8" s="45"/>
      <c r="K8" s="46"/>
      <c r="L8" s="45"/>
      <c r="M8" s="46"/>
      <c r="N8" s="45"/>
      <c r="O8" s="46"/>
      <c r="P8" s="45"/>
      <c r="Q8" s="46"/>
      <c r="R8" s="47"/>
      <c r="S8" s="47"/>
      <c r="T8" s="46"/>
      <c r="U8" s="47"/>
      <c r="V8" s="46"/>
      <c r="W8" s="45"/>
      <c r="X8" s="46"/>
      <c r="Y8" s="45"/>
      <c r="Z8" s="46"/>
      <c r="AA8" s="45"/>
      <c r="AB8" s="46"/>
      <c r="AC8" s="47"/>
      <c r="AD8" s="47"/>
      <c r="AE8" s="48"/>
    </row>
    <row r="9" spans="2:31" s="60" customFormat="1" ht="12.75">
      <c r="B9" s="50" t="s">
        <v>27</v>
      </c>
      <c r="C9" s="51">
        <v>160</v>
      </c>
      <c r="D9" s="52">
        <v>188043</v>
      </c>
      <c r="E9" s="53">
        <v>94948</v>
      </c>
      <c r="F9" s="54">
        <f aca="true" t="shared" si="0" ref="F9:F19">SUM(E9/D9)</f>
        <v>0.5049270645543839</v>
      </c>
      <c r="G9" s="55">
        <v>17334</v>
      </c>
      <c r="H9" s="56">
        <v>12029</v>
      </c>
      <c r="I9" s="57">
        <f aca="true" t="shared" si="1" ref="I9:I19">SUM(H9/G9)</f>
        <v>0.6939540786892812</v>
      </c>
      <c r="J9" s="56">
        <v>5192</v>
      </c>
      <c r="K9" s="57">
        <f aca="true" t="shared" si="2" ref="K9:K19">SUM(J9/G9)</f>
        <v>0.29952694127148954</v>
      </c>
      <c r="L9" s="53">
        <v>4260</v>
      </c>
      <c r="M9" s="57">
        <f aca="true" t="shared" si="3" ref="M9:M19">SUM(L9/G9)</f>
        <v>0.24575977847005884</v>
      </c>
      <c r="N9" s="56">
        <v>216</v>
      </c>
      <c r="O9" s="57">
        <f aca="true" t="shared" si="4" ref="O9:O19">SUM(N9/G9)</f>
        <v>0.012461059190031152</v>
      </c>
      <c r="P9" s="56">
        <v>110</v>
      </c>
      <c r="Q9" s="58">
        <f aca="true" t="shared" si="5" ref="Q9:Q19">SUM(P9/G9)</f>
        <v>0.00634590977270105</v>
      </c>
      <c r="R9" s="59">
        <v>365666</v>
      </c>
      <c r="S9" s="56">
        <v>206272</v>
      </c>
      <c r="T9" s="57">
        <f aca="true" t="shared" si="6" ref="T9:T19">SUM(S9/R9)</f>
        <v>0.5640994787593049</v>
      </c>
      <c r="U9" s="56">
        <v>65697</v>
      </c>
      <c r="V9" s="57">
        <f aca="true" t="shared" si="7" ref="V9:V19">SUM(U9/R9)</f>
        <v>0.179663955631642</v>
      </c>
      <c r="W9" s="53">
        <v>66998</v>
      </c>
      <c r="X9" s="57">
        <f aca="true" t="shared" si="8" ref="X9:X19">SUM(W9/R9)</f>
        <v>0.18322184725952098</v>
      </c>
      <c r="Y9" s="53">
        <v>24566</v>
      </c>
      <c r="Z9" s="57">
        <f aca="true" t="shared" si="9" ref="Z9:Z19">SUM(Y9/R9)</f>
        <v>0.06718152631089573</v>
      </c>
      <c r="AA9" s="53">
        <v>167795</v>
      </c>
      <c r="AB9" s="57">
        <f aca="true" t="shared" si="10" ref="AB9:AB19">SUM(AA9/R9)</f>
        <v>0.458875038969989</v>
      </c>
      <c r="AC9" s="56">
        <v>50633</v>
      </c>
      <c r="AD9" s="56">
        <v>13513</v>
      </c>
      <c r="AE9" s="54">
        <f aca="true" t="shared" si="11" ref="AE9:AE19">SUM(AD9/AC9)</f>
        <v>0.2668812829577548</v>
      </c>
    </row>
    <row r="10" spans="2:31" s="60" customFormat="1" ht="12.75">
      <c r="B10" s="61" t="s">
        <v>28</v>
      </c>
      <c r="C10" s="62">
        <v>150</v>
      </c>
      <c r="D10" s="63">
        <v>170428</v>
      </c>
      <c r="E10" s="64">
        <v>80674</v>
      </c>
      <c r="F10" s="65">
        <f t="shared" si="0"/>
        <v>0.47336118478184336</v>
      </c>
      <c r="G10" s="66">
        <v>16099</v>
      </c>
      <c r="H10" s="67">
        <v>9618</v>
      </c>
      <c r="I10" s="68">
        <f t="shared" si="1"/>
        <v>0.5974284117025902</v>
      </c>
      <c r="J10" s="67">
        <v>3931</v>
      </c>
      <c r="K10" s="68">
        <f t="shared" si="2"/>
        <v>0.24417665693521337</v>
      </c>
      <c r="L10" s="64">
        <v>2936</v>
      </c>
      <c r="M10" s="68">
        <f t="shared" si="3"/>
        <v>0.1823715758742779</v>
      </c>
      <c r="N10" s="67">
        <v>846</v>
      </c>
      <c r="O10" s="68">
        <f t="shared" si="4"/>
        <v>0.052549847816634576</v>
      </c>
      <c r="P10" s="67">
        <v>36</v>
      </c>
      <c r="Q10" s="69">
        <f t="shared" si="5"/>
        <v>0.002236163736878067</v>
      </c>
      <c r="R10" s="70">
        <v>322240</v>
      </c>
      <c r="S10" s="67">
        <v>166854</v>
      </c>
      <c r="T10" s="68">
        <f t="shared" si="6"/>
        <v>0.5177941906653426</v>
      </c>
      <c r="U10" s="67">
        <v>67832</v>
      </c>
      <c r="V10" s="68">
        <f t="shared" si="7"/>
        <v>0.2105014895729891</v>
      </c>
      <c r="W10" s="64">
        <v>51112</v>
      </c>
      <c r="X10" s="68">
        <f t="shared" si="8"/>
        <v>0.15861469712015888</v>
      </c>
      <c r="Y10" s="64">
        <v>31953</v>
      </c>
      <c r="Z10" s="68">
        <f t="shared" si="9"/>
        <v>0.09915901191658391</v>
      </c>
      <c r="AA10" s="64">
        <v>123927</v>
      </c>
      <c r="AB10" s="68">
        <f t="shared" si="10"/>
        <v>0.384579816285998</v>
      </c>
      <c r="AC10" s="67">
        <v>47849</v>
      </c>
      <c r="AD10" s="67">
        <v>9965</v>
      </c>
      <c r="AE10" s="65">
        <f t="shared" si="11"/>
        <v>0.2082593157641748</v>
      </c>
    </row>
    <row r="11" spans="2:31" s="72" customFormat="1" ht="12.75">
      <c r="B11" s="61" t="s">
        <v>29</v>
      </c>
      <c r="C11" s="62">
        <v>439</v>
      </c>
      <c r="D11" s="63">
        <v>187253</v>
      </c>
      <c r="E11" s="64">
        <v>98168</v>
      </c>
      <c r="F11" s="65">
        <f t="shared" si="0"/>
        <v>0.5242532829914608</v>
      </c>
      <c r="G11" s="71">
        <v>25815</v>
      </c>
      <c r="H11" s="64">
        <v>24246</v>
      </c>
      <c r="I11" s="68">
        <f t="shared" si="1"/>
        <v>0.9392213829169088</v>
      </c>
      <c r="J11" s="64">
        <v>8982</v>
      </c>
      <c r="K11" s="68">
        <f t="shared" si="2"/>
        <v>0.3479372457873329</v>
      </c>
      <c r="L11" s="64">
        <v>7263</v>
      </c>
      <c r="M11" s="68">
        <f t="shared" si="3"/>
        <v>0.28134805345729225</v>
      </c>
      <c r="N11" s="64">
        <v>1842</v>
      </c>
      <c r="O11" s="68">
        <f t="shared" si="4"/>
        <v>0.07135386403253922</v>
      </c>
      <c r="P11" s="64">
        <v>30</v>
      </c>
      <c r="Q11" s="69">
        <f t="shared" si="5"/>
        <v>0.0011621150493898896</v>
      </c>
      <c r="R11" s="70">
        <v>311693</v>
      </c>
      <c r="S11" s="67">
        <v>26587</v>
      </c>
      <c r="T11" s="68">
        <f t="shared" si="6"/>
        <v>0.08529867529909238</v>
      </c>
      <c r="U11" s="67">
        <v>4369</v>
      </c>
      <c r="V11" s="68">
        <f t="shared" si="7"/>
        <v>0.014016997494329357</v>
      </c>
      <c r="W11" s="64">
        <v>22867</v>
      </c>
      <c r="X11" s="68">
        <f t="shared" si="8"/>
        <v>0.07336385481868377</v>
      </c>
      <c r="Y11" s="64">
        <v>6244</v>
      </c>
      <c r="Z11" s="68">
        <f t="shared" si="9"/>
        <v>0.02003253201066434</v>
      </c>
      <c r="AA11" s="64">
        <v>177513</v>
      </c>
      <c r="AB11" s="68">
        <f t="shared" si="10"/>
        <v>0.5695123085856917</v>
      </c>
      <c r="AC11" s="67">
        <v>77015</v>
      </c>
      <c r="AD11" s="67">
        <v>41879</v>
      </c>
      <c r="AE11" s="65">
        <f t="shared" si="11"/>
        <v>0.5437771862624164</v>
      </c>
    </row>
    <row r="12" spans="2:31" s="72" customFormat="1" ht="12.75">
      <c r="B12" s="61" t="s">
        <v>30</v>
      </c>
      <c r="C12" s="62">
        <v>265</v>
      </c>
      <c r="D12" s="63">
        <v>189012</v>
      </c>
      <c r="E12" s="64">
        <v>109126</v>
      </c>
      <c r="F12" s="65">
        <f t="shared" si="0"/>
        <v>0.5773495862696548</v>
      </c>
      <c r="G12" s="71">
        <v>20367</v>
      </c>
      <c r="H12" s="64">
        <v>14747</v>
      </c>
      <c r="I12" s="68">
        <f t="shared" si="1"/>
        <v>0.7240634359503118</v>
      </c>
      <c r="J12" s="64">
        <v>6911</v>
      </c>
      <c r="K12" s="68">
        <f t="shared" si="2"/>
        <v>0.339323415328718</v>
      </c>
      <c r="L12" s="64">
        <v>5913</v>
      </c>
      <c r="M12" s="68">
        <f t="shared" si="3"/>
        <v>0.2903225806451613</v>
      </c>
      <c r="N12" s="64">
        <v>692</v>
      </c>
      <c r="O12" s="68">
        <f t="shared" si="4"/>
        <v>0.033976530662345954</v>
      </c>
      <c r="P12" s="64">
        <v>92</v>
      </c>
      <c r="Q12" s="69">
        <f t="shared" si="5"/>
        <v>0.0045171110129130455</v>
      </c>
      <c r="R12" s="70">
        <v>613866</v>
      </c>
      <c r="S12" s="67">
        <v>21699</v>
      </c>
      <c r="T12" s="68">
        <f t="shared" si="6"/>
        <v>0.03534810528682156</v>
      </c>
      <c r="U12" s="67">
        <v>4278</v>
      </c>
      <c r="V12" s="68">
        <f t="shared" si="7"/>
        <v>0.006968947620490465</v>
      </c>
      <c r="W12" s="64">
        <v>19278</v>
      </c>
      <c r="X12" s="68">
        <f t="shared" si="8"/>
        <v>0.03140424783258887</v>
      </c>
      <c r="Y12" s="64">
        <v>15638</v>
      </c>
      <c r="Z12" s="68">
        <f t="shared" si="9"/>
        <v>0.025474614981119657</v>
      </c>
      <c r="AA12" s="64">
        <v>347627</v>
      </c>
      <c r="AB12" s="68">
        <f t="shared" si="10"/>
        <v>0.5662913404554089</v>
      </c>
      <c r="AC12" s="67">
        <v>136014</v>
      </c>
      <c r="AD12" s="67">
        <v>108108</v>
      </c>
      <c r="AE12" s="65">
        <f t="shared" si="11"/>
        <v>0.7948299439763554</v>
      </c>
    </row>
    <row r="13" spans="2:31" s="72" customFormat="1" ht="12.75">
      <c r="B13" s="61" t="s">
        <v>31</v>
      </c>
      <c r="C13" s="62">
        <v>322</v>
      </c>
      <c r="D13" s="63">
        <v>180118</v>
      </c>
      <c r="E13" s="64">
        <v>94830</v>
      </c>
      <c r="F13" s="65">
        <f t="shared" si="0"/>
        <v>0.5264881910747399</v>
      </c>
      <c r="G13" s="71">
        <v>21257</v>
      </c>
      <c r="H13" s="64">
        <v>18688</v>
      </c>
      <c r="I13" s="68">
        <f t="shared" si="1"/>
        <v>0.879145693183422</v>
      </c>
      <c r="J13" s="64">
        <v>14636</v>
      </c>
      <c r="K13" s="68">
        <f t="shared" si="2"/>
        <v>0.6885261325680953</v>
      </c>
      <c r="L13" s="64">
        <v>5563</v>
      </c>
      <c r="M13" s="68">
        <f t="shared" si="3"/>
        <v>0.2617020275673896</v>
      </c>
      <c r="N13" s="64">
        <v>179</v>
      </c>
      <c r="O13" s="68">
        <f t="shared" si="4"/>
        <v>0.00842075551583008</v>
      </c>
      <c r="P13" s="64">
        <v>129</v>
      </c>
      <c r="Q13" s="69">
        <f t="shared" si="5"/>
        <v>0.006068589170626147</v>
      </c>
      <c r="R13" s="70">
        <v>345288</v>
      </c>
      <c r="S13" s="67">
        <v>80313</v>
      </c>
      <c r="T13" s="68">
        <f t="shared" si="6"/>
        <v>0.23259713630360743</v>
      </c>
      <c r="U13" s="67">
        <v>33967</v>
      </c>
      <c r="V13" s="68">
        <f t="shared" si="7"/>
        <v>0.09837295243391024</v>
      </c>
      <c r="W13" s="64">
        <v>65188</v>
      </c>
      <c r="X13" s="68">
        <f t="shared" si="8"/>
        <v>0.18879312342160748</v>
      </c>
      <c r="Y13" s="64">
        <v>17409</v>
      </c>
      <c r="Z13" s="68">
        <f t="shared" si="9"/>
        <v>0.05041878084381733</v>
      </c>
      <c r="AA13" s="64">
        <v>164525</v>
      </c>
      <c r="AB13" s="68">
        <f t="shared" si="10"/>
        <v>0.4764862954982507</v>
      </c>
      <c r="AC13" s="67">
        <v>66931</v>
      </c>
      <c r="AD13" s="67">
        <v>11218</v>
      </c>
      <c r="AE13" s="65">
        <f t="shared" si="11"/>
        <v>0.16760544441290284</v>
      </c>
    </row>
    <row r="14" spans="2:31" s="72" customFormat="1" ht="12.75">
      <c r="B14" s="61" t="s">
        <v>32</v>
      </c>
      <c r="C14" s="62">
        <v>267</v>
      </c>
      <c r="D14" s="63">
        <v>177133</v>
      </c>
      <c r="E14" s="64">
        <v>107787</v>
      </c>
      <c r="F14" s="65">
        <f t="shared" si="0"/>
        <v>0.6085088605736932</v>
      </c>
      <c r="G14" s="71">
        <v>19230</v>
      </c>
      <c r="H14" s="64">
        <v>16700</v>
      </c>
      <c r="I14" s="68">
        <f t="shared" si="1"/>
        <v>0.8684347373894956</v>
      </c>
      <c r="J14" s="64">
        <v>8456</v>
      </c>
      <c r="K14" s="68">
        <f t="shared" si="2"/>
        <v>0.43972958918356736</v>
      </c>
      <c r="L14" s="64">
        <v>5352</v>
      </c>
      <c r="M14" s="68">
        <f t="shared" si="3"/>
        <v>0.2783151326053042</v>
      </c>
      <c r="N14" s="64">
        <v>848</v>
      </c>
      <c r="O14" s="68">
        <f t="shared" si="4"/>
        <v>0.04409776391055642</v>
      </c>
      <c r="P14" s="64">
        <v>57</v>
      </c>
      <c r="Q14" s="69">
        <f t="shared" si="5"/>
        <v>0.00296411856474259</v>
      </c>
      <c r="R14" s="70">
        <v>341388</v>
      </c>
      <c r="S14" s="67">
        <v>192419</v>
      </c>
      <c r="T14" s="68">
        <f t="shared" si="6"/>
        <v>0.5636372690311318</v>
      </c>
      <c r="U14" s="67">
        <v>48213</v>
      </c>
      <c r="V14" s="68">
        <f t="shared" si="7"/>
        <v>0.14122640514605084</v>
      </c>
      <c r="W14" s="64">
        <v>65670</v>
      </c>
      <c r="X14" s="68">
        <f t="shared" si="8"/>
        <v>0.19236177018524378</v>
      </c>
      <c r="Y14" s="64">
        <v>42699</v>
      </c>
      <c r="Z14" s="68">
        <f t="shared" si="9"/>
        <v>0.12507469506836796</v>
      </c>
      <c r="AA14" s="64">
        <v>178357</v>
      </c>
      <c r="AB14" s="68">
        <f t="shared" si="10"/>
        <v>0.5224466003491628</v>
      </c>
      <c r="AC14" s="67">
        <v>67737</v>
      </c>
      <c r="AD14" s="67">
        <v>15708</v>
      </c>
      <c r="AE14" s="65">
        <f t="shared" si="11"/>
        <v>0.2318968953452323</v>
      </c>
    </row>
    <row r="15" spans="2:31" s="72" customFormat="1" ht="12.75">
      <c r="B15" s="61" t="s">
        <v>33</v>
      </c>
      <c r="C15" s="62">
        <v>204</v>
      </c>
      <c r="D15" s="63">
        <v>203900</v>
      </c>
      <c r="E15" s="64">
        <v>121653</v>
      </c>
      <c r="F15" s="65">
        <f t="shared" si="0"/>
        <v>0.5966307013241785</v>
      </c>
      <c r="G15" s="71">
        <v>19681</v>
      </c>
      <c r="H15" s="64">
        <v>19219</v>
      </c>
      <c r="I15" s="68">
        <f t="shared" si="1"/>
        <v>0.9765255830496418</v>
      </c>
      <c r="J15" s="64">
        <v>6608</v>
      </c>
      <c r="K15" s="68">
        <f t="shared" si="2"/>
        <v>0.33575529698694173</v>
      </c>
      <c r="L15" s="64">
        <v>6769</v>
      </c>
      <c r="M15" s="68">
        <f t="shared" si="3"/>
        <v>0.34393577562115746</v>
      </c>
      <c r="N15" s="64">
        <v>855</v>
      </c>
      <c r="O15" s="68">
        <f t="shared" si="4"/>
        <v>0.04344291448605254</v>
      </c>
      <c r="P15" s="64">
        <v>46</v>
      </c>
      <c r="Q15" s="69">
        <f t="shared" si="5"/>
        <v>0.002337279609775926</v>
      </c>
      <c r="R15" s="70">
        <v>331186</v>
      </c>
      <c r="S15" s="67">
        <v>26027</v>
      </c>
      <c r="T15" s="68">
        <f t="shared" si="6"/>
        <v>0.07858725912327212</v>
      </c>
      <c r="U15" s="67">
        <v>3506</v>
      </c>
      <c r="V15" s="68">
        <f t="shared" si="7"/>
        <v>0.01058619627641265</v>
      </c>
      <c r="W15" s="64">
        <v>29869</v>
      </c>
      <c r="X15" s="68">
        <f t="shared" si="8"/>
        <v>0.09018799103826852</v>
      </c>
      <c r="Y15" s="64">
        <v>14664</v>
      </c>
      <c r="Z15" s="68">
        <f t="shared" si="9"/>
        <v>0.04427723394104823</v>
      </c>
      <c r="AA15" s="64">
        <v>186942</v>
      </c>
      <c r="AB15" s="68">
        <f t="shared" si="10"/>
        <v>0.5644622659170375</v>
      </c>
      <c r="AC15" s="67">
        <v>70246</v>
      </c>
      <c r="AD15" s="67">
        <v>51729</v>
      </c>
      <c r="AE15" s="65">
        <f t="shared" si="11"/>
        <v>0.7363978020100789</v>
      </c>
    </row>
    <row r="16" spans="2:31" s="72" customFormat="1" ht="12.75">
      <c r="B16" s="61" t="s">
        <v>34</v>
      </c>
      <c r="C16" s="62">
        <v>185</v>
      </c>
      <c r="D16" s="63">
        <v>164108</v>
      </c>
      <c r="E16" s="64">
        <v>95254</v>
      </c>
      <c r="F16" s="65">
        <f t="shared" si="0"/>
        <v>0.5804348355960709</v>
      </c>
      <c r="G16" s="66">
        <v>16137</v>
      </c>
      <c r="H16" s="64">
        <v>12558</v>
      </c>
      <c r="I16" s="68">
        <f t="shared" si="1"/>
        <v>0.7782115634876371</v>
      </c>
      <c r="J16" s="64">
        <v>8265</v>
      </c>
      <c r="K16" s="68">
        <f t="shared" si="2"/>
        <v>0.5121769845696226</v>
      </c>
      <c r="L16" s="64">
        <v>5281</v>
      </c>
      <c r="M16" s="68">
        <f t="shared" si="3"/>
        <v>0.3272603333953027</v>
      </c>
      <c r="N16" s="64">
        <v>425</v>
      </c>
      <c r="O16" s="68">
        <f t="shared" si="4"/>
        <v>0.026336989527173577</v>
      </c>
      <c r="P16" s="64">
        <v>47</v>
      </c>
      <c r="Q16" s="69">
        <f t="shared" si="5"/>
        <v>0.0029125611947697838</v>
      </c>
      <c r="R16" s="70">
        <v>323760</v>
      </c>
      <c r="S16" s="67">
        <v>94889</v>
      </c>
      <c r="T16" s="68">
        <f t="shared" si="6"/>
        <v>0.2930843834939461</v>
      </c>
      <c r="U16" s="67">
        <v>26259</v>
      </c>
      <c r="V16" s="68">
        <f t="shared" si="7"/>
        <v>0.08110637509266123</v>
      </c>
      <c r="W16" s="64">
        <v>51711</v>
      </c>
      <c r="X16" s="68">
        <f t="shared" si="8"/>
        <v>0.15972016308376574</v>
      </c>
      <c r="Y16" s="64">
        <v>14105</v>
      </c>
      <c r="Z16" s="68">
        <f t="shared" si="9"/>
        <v>0.04356622189276007</v>
      </c>
      <c r="AA16" s="64">
        <v>161615</v>
      </c>
      <c r="AB16" s="68">
        <f t="shared" si="10"/>
        <v>0.49918149246355326</v>
      </c>
      <c r="AC16" s="67">
        <v>63764</v>
      </c>
      <c r="AD16" s="67">
        <v>11990</v>
      </c>
      <c r="AE16" s="65">
        <f t="shared" si="11"/>
        <v>0.18803713694247537</v>
      </c>
    </row>
    <row r="17" spans="2:31" s="73" customFormat="1" ht="12.75">
      <c r="B17" s="61" t="s">
        <v>35</v>
      </c>
      <c r="C17" s="62">
        <v>173</v>
      </c>
      <c r="D17" s="63">
        <v>169207</v>
      </c>
      <c r="E17" s="64">
        <v>108566</v>
      </c>
      <c r="F17" s="65">
        <f t="shared" si="0"/>
        <v>0.6416164815876412</v>
      </c>
      <c r="G17" s="71">
        <v>16592</v>
      </c>
      <c r="H17" s="64">
        <v>15347</v>
      </c>
      <c r="I17" s="68">
        <f t="shared" si="1"/>
        <v>0.9249638379942141</v>
      </c>
      <c r="J17" s="64">
        <v>7259</v>
      </c>
      <c r="K17" s="68">
        <f t="shared" si="2"/>
        <v>0.4375</v>
      </c>
      <c r="L17" s="64">
        <v>4913</v>
      </c>
      <c r="M17" s="68">
        <f t="shared" si="3"/>
        <v>0.29610655737704916</v>
      </c>
      <c r="N17" s="64">
        <v>194</v>
      </c>
      <c r="O17" s="68">
        <f t="shared" si="4"/>
        <v>0.0116923818707811</v>
      </c>
      <c r="P17" s="64">
        <v>24</v>
      </c>
      <c r="Q17" s="65">
        <f t="shared" si="5"/>
        <v>0.0014464802314368371</v>
      </c>
      <c r="R17" s="67">
        <v>329190</v>
      </c>
      <c r="S17" s="67">
        <v>131818</v>
      </c>
      <c r="T17" s="68">
        <f t="shared" si="6"/>
        <v>0.40043136182751604</v>
      </c>
      <c r="U17" s="67">
        <v>29830</v>
      </c>
      <c r="V17" s="68">
        <f t="shared" si="7"/>
        <v>0.09061636137185212</v>
      </c>
      <c r="W17" s="64">
        <v>56629</v>
      </c>
      <c r="X17" s="68">
        <f t="shared" si="8"/>
        <v>0.1720252741577812</v>
      </c>
      <c r="Y17" s="64">
        <v>40314</v>
      </c>
      <c r="Z17" s="68">
        <f t="shared" si="9"/>
        <v>0.122464230383669</v>
      </c>
      <c r="AA17" s="64">
        <v>168836</v>
      </c>
      <c r="AB17" s="68">
        <f t="shared" si="10"/>
        <v>0.5128831373978553</v>
      </c>
      <c r="AC17" s="67">
        <v>65111</v>
      </c>
      <c r="AD17" s="67">
        <v>20753</v>
      </c>
      <c r="AE17" s="65">
        <f t="shared" si="11"/>
        <v>0.3187326258235936</v>
      </c>
    </row>
    <row r="18" spans="2:31" s="72" customFormat="1" ht="12.75">
      <c r="B18" s="61" t="s">
        <v>36</v>
      </c>
      <c r="C18" s="62">
        <v>139</v>
      </c>
      <c r="D18" s="63">
        <v>293217</v>
      </c>
      <c r="E18" s="64">
        <v>176170</v>
      </c>
      <c r="F18" s="65">
        <f t="shared" si="0"/>
        <v>0.6008178243416992</v>
      </c>
      <c r="G18" s="71">
        <v>16677</v>
      </c>
      <c r="H18" s="64">
        <v>12114</v>
      </c>
      <c r="I18" s="68">
        <f t="shared" si="1"/>
        <v>0.726389638424177</v>
      </c>
      <c r="J18" s="64">
        <v>5554</v>
      </c>
      <c r="K18" s="68">
        <f t="shared" si="2"/>
        <v>0.3330335192180848</v>
      </c>
      <c r="L18" s="64">
        <v>5117</v>
      </c>
      <c r="M18" s="68">
        <f t="shared" si="3"/>
        <v>0.3068297655453619</v>
      </c>
      <c r="N18" s="64">
        <v>312</v>
      </c>
      <c r="O18" s="68">
        <f t="shared" si="4"/>
        <v>0.018708400791509264</v>
      </c>
      <c r="P18" s="64">
        <v>129</v>
      </c>
      <c r="Q18" s="69">
        <f t="shared" si="5"/>
        <v>0.007735204173412484</v>
      </c>
      <c r="R18" s="70">
        <v>299581</v>
      </c>
      <c r="S18" s="67">
        <v>81856</v>
      </c>
      <c r="T18" s="68">
        <f t="shared" si="6"/>
        <v>0.27323495148223687</v>
      </c>
      <c r="U18" s="67">
        <v>9652</v>
      </c>
      <c r="V18" s="68">
        <f t="shared" si="7"/>
        <v>0.03221833160313905</v>
      </c>
      <c r="W18" s="64">
        <v>22640</v>
      </c>
      <c r="X18" s="68">
        <f t="shared" si="8"/>
        <v>0.07557221586148655</v>
      </c>
      <c r="Y18" s="64">
        <v>14905</v>
      </c>
      <c r="Z18" s="68">
        <f t="shared" si="9"/>
        <v>0.049752821440612056</v>
      </c>
      <c r="AA18" s="64">
        <v>163575</v>
      </c>
      <c r="AB18" s="68">
        <f t="shared" si="10"/>
        <v>0.5460125975946405</v>
      </c>
      <c r="AC18" s="67">
        <v>66692</v>
      </c>
      <c r="AD18" s="67">
        <v>39977</v>
      </c>
      <c r="AE18" s="65">
        <f t="shared" si="11"/>
        <v>0.5994272176572902</v>
      </c>
    </row>
    <row r="19" spans="2:31" s="83" customFormat="1" ht="13.5" thickBot="1">
      <c r="B19" s="74" t="s">
        <v>37</v>
      </c>
      <c r="C19" s="75">
        <v>185</v>
      </c>
      <c r="D19" s="76">
        <v>136627</v>
      </c>
      <c r="E19" s="77">
        <v>84879</v>
      </c>
      <c r="F19" s="78">
        <f t="shared" si="0"/>
        <v>0.6212461665702972</v>
      </c>
      <c r="G19" s="79">
        <v>13974</v>
      </c>
      <c r="H19" s="80">
        <v>13198</v>
      </c>
      <c r="I19" s="81">
        <f t="shared" si="1"/>
        <v>0.9444682982682124</v>
      </c>
      <c r="J19" s="77">
        <v>8874</v>
      </c>
      <c r="K19" s="81">
        <f t="shared" si="2"/>
        <v>0.635036496350365</v>
      </c>
      <c r="L19" s="80">
        <v>4337</v>
      </c>
      <c r="M19" s="81">
        <f t="shared" si="3"/>
        <v>0.3103621010447975</v>
      </c>
      <c r="N19" s="80">
        <v>56</v>
      </c>
      <c r="O19" s="81">
        <f t="shared" si="4"/>
        <v>0.0040074423930156</v>
      </c>
      <c r="P19" s="77">
        <v>14</v>
      </c>
      <c r="Q19" s="82">
        <f t="shared" si="5"/>
        <v>0.0010018605982539</v>
      </c>
      <c r="R19" s="76">
        <v>257168</v>
      </c>
      <c r="S19" s="77">
        <v>133676</v>
      </c>
      <c r="T19" s="81">
        <f t="shared" si="6"/>
        <v>0.5198002861942388</v>
      </c>
      <c r="U19" s="77">
        <v>18257</v>
      </c>
      <c r="V19" s="81">
        <f t="shared" si="7"/>
        <v>0.0709925029552666</v>
      </c>
      <c r="W19" s="77">
        <v>38504</v>
      </c>
      <c r="X19" s="81">
        <f t="shared" si="8"/>
        <v>0.1497231381820444</v>
      </c>
      <c r="Y19" s="77">
        <v>25227</v>
      </c>
      <c r="Z19" s="81">
        <f t="shared" si="9"/>
        <v>0.09809540844895166</v>
      </c>
      <c r="AA19" s="77">
        <v>135016</v>
      </c>
      <c r="AB19" s="81">
        <f t="shared" si="10"/>
        <v>0.5250108878243016</v>
      </c>
      <c r="AC19" s="77">
        <v>52438</v>
      </c>
      <c r="AD19" s="77">
        <v>6264</v>
      </c>
      <c r="AE19" s="78">
        <f t="shared" si="11"/>
        <v>0.11945535680231893</v>
      </c>
    </row>
    <row r="20" spans="2:31" ht="13.5" thickBot="1">
      <c r="B20" s="84"/>
      <c r="C20" s="12"/>
      <c r="D20" s="15"/>
      <c r="E20" s="15"/>
      <c r="F20" s="24"/>
      <c r="G20" s="15"/>
      <c r="H20" s="15"/>
      <c r="I20" s="24"/>
      <c r="J20" s="15"/>
      <c r="K20" s="24"/>
      <c r="L20" s="15"/>
      <c r="M20" s="24"/>
      <c r="N20" s="15"/>
      <c r="O20" s="24"/>
      <c r="P20" s="15"/>
      <c r="Q20" s="24"/>
      <c r="R20" s="19"/>
      <c r="S20" s="19"/>
      <c r="T20" s="24"/>
      <c r="U20" s="19"/>
      <c r="V20" s="24"/>
      <c r="W20" s="15"/>
      <c r="X20" s="24"/>
      <c r="Y20" s="15"/>
      <c r="Z20" s="24"/>
      <c r="AA20" s="15"/>
      <c r="AB20" s="24"/>
      <c r="AC20" s="19"/>
      <c r="AD20" s="19"/>
      <c r="AE20" s="24"/>
    </row>
    <row r="21" spans="2:31" s="94" customFormat="1" ht="23.25" customHeight="1" thickBot="1">
      <c r="B21" s="85" t="s">
        <v>1</v>
      </c>
      <c r="C21" s="86">
        <f>SUM(C19+C18+C17+C16+C15+C14+C13+C12+C11+C10+C9)</f>
        <v>2489</v>
      </c>
      <c r="D21" s="87">
        <f>SUM(D19+D18+D17+D16+D15+D14+D13+D12+D11+D10+D9)</f>
        <v>2059046</v>
      </c>
      <c r="E21" s="88">
        <f>SUM(E19+E18+E17+E16+E15+E14+E13+E12+E11+E10+E9)</f>
        <v>1172055</v>
      </c>
      <c r="F21" s="89">
        <f>SUM(E21/D21)</f>
        <v>0.5692223486022168</v>
      </c>
      <c r="G21" s="90">
        <f>SUM(G19+G18+G17+G16+G15+G14+G13+G12+G11+G10+G9)</f>
        <v>203163</v>
      </c>
      <c r="H21" s="91">
        <f>SUM(H19+H18+H17+H16+H15+H14+H13+H12+H11+H10+H9)</f>
        <v>168464</v>
      </c>
      <c r="I21" s="92">
        <f>SUM(H21/G21)</f>
        <v>0.829206105442428</v>
      </c>
      <c r="J21" s="88">
        <f>SUM(J19+J18+J17+J16+J15+J14+J13+J12+J11+J10+J9)</f>
        <v>84668</v>
      </c>
      <c r="K21" s="92">
        <f>SUM(J21/G21)</f>
        <v>0.41674911278136273</v>
      </c>
      <c r="L21" s="91">
        <f>SUM(L19+L18+L17+L16+L15+L14+L13+L12+L11+L10+L9)</f>
        <v>57704</v>
      </c>
      <c r="M21" s="92">
        <f>SUM(L21/G21)</f>
        <v>0.28402809566702597</v>
      </c>
      <c r="N21" s="91">
        <f>SUM(N19+N18+N17+N16+N15+N14+N13+N12+N11+N10+N9)</f>
        <v>6465</v>
      </c>
      <c r="O21" s="92">
        <f>SUM(N21/G21)</f>
        <v>0.031821739194636815</v>
      </c>
      <c r="P21" s="88">
        <f>SUM(P19+P18+P17+P16+P15+P14+P13+P12+P11+P10+P9)</f>
        <v>714</v>
      </c>
      <c r="Q21" s="93">
        <f>SUM(P21/G21)</f>
        <v>0.003514419456298637</v>
      </c>
      <c r="R21" s="87">
        <f>SUM(R19+R18+R17+R16+R15+R14+R13+R12+R11+R10+R9)</f>
        <v>3841026</v>
      </c>
      <c r="S21" s="88">
        <f>SUM(S19+S18+S17+S16+S15+S14+S13+S12+S11+S10+S9)</f>
        <v>1162410</v>
      </c>
      <c r="T21" s="92">
        <f>SUM(S21/R21)</f>
        <v>0.30263007852589385</v>
      </c>
      <c r="U21" s="88">
        <f>SUM(U19+U18+U17+U16+U15+U14+U13+U12+U11+U10+U9)</f>
        <v>311860</v>
      </c>
      <c r="V21" s="92">
        <f>SUM(U21/R21)</f>
        <v>0.08119184821972046</v>
      </c>
      <c r="W21" s="88">
        <f>SUM(W19+W18+W17+W16+W15+W14+W13+W12+W11+W10+W9)</f>
        <v>490466</v>
      </c>
      <c r="X21" s="92">
        <f>SUM(W21/R21)</f>
        <v>0.1276914032865177</v>
      </c>
      <c r="Y21" s="88">
        <f>SUM(Y19+Y18+Y17+Y16+Y15+Y14+Y13+Y12+Y11+Y10+Y9)</f>
        <v>247724</v>
      </c>
      <c r="Z21" s="92">
        <f>SUM(Y21/R21)</f>
        <v>0.06449422628224855</v>
      </c>
      <c r="AA21" s="88">
        <f>SUM(AA19+AA18+AA17+AA16+AA15+AA14+AA13+AA12+AA11+AA10+AA9)</f>
        <v>1975728</v>
      </c>
      <c r="AB21" s="92">
        <f>SUM(AA21/R21)</f>
        <v>0.5143750654122101</v>
      </c>
      <c r="AC21" s="88">
        <f>SUM(AC19+AC18+AC17+AC16+AC15+AC14+AC13+AC12+AC11+AC10+AC9)</f>
        <v>764430</v>
      </c>
      <c r="AD21" s="88">
        <f>SUM(AD19+AD18+AD17+AD16+AD15+AD14+AD13+AD12+AD11+AD10+AD9)</f>
        <v>331104</v>
      </c>
      <c r="AE21" s="89">
        <f>SUM(AD21/AC21)</f>
        <v>0.4331384168596209</v>
      </c>
    </row>
    <row r="22" spans="2:31" ht="15.75" thickBot="1">
      <c r="B22" s="95"/>
      <c r="C22" s="12"/>
      <c r="D22" s="15"/>
      <c r="E22" s="15"/>
      <c r="F22" s="24"/>
      <c r="G22" s="15"/>
      <c r="H22" s="15"/>
      <c r="I22" s="24"/>
      <c r="J22" s="15"/>
      <c r="K22" s="24"/>
      <c r="L22" s="15"/>
      <c r="M22" s="24"/>
      <c r="N22" s="15"/>
      <c r="O22" s="24"/>
      <c r="P22" s="15"/>
      <c r="Q22" s="24"/>
      <c r="R22" s="19"/>
      <c r="S22" s="19"/>
      <c r="T22" s="24"/>
      <c r="U22" s="19"/>
      <c r="V22" s="24"/>
      <c r="W22" s="15"/>
      <c r="X22" s="24"/>
      <c r="Y22" s="15"/>
      <c r="Z22" s="24"/>
      <c r="AA22" s="15"/>
      <c r="AB22" s="24"/>
      <c r="AC22" s="19"/>
      <c r="AD22" s="19"/>
      <c r="AE22" s="24"/>
    </row>
    <row r="23" spans="2:31" s="94" customFormat="1" ht="23.25" customHeight="1" thickBot="1">
      <c r="B23" s="85" t="s">
        <v>38</v>
      </c>
      <c r="C23" s="86">
        <v>23363</v>
      </c>
      <c r="D23" s="87">
        <v>19752918</v>
      </c>
      <c r="E23" s="88">
        <v>11768202</v>
      </c>
      <c r="F23" s="89">
        <v>0.595770305936571</v>
      </c>
      <c r="G23" s="90">
        <v>1997315</v>
      </c>
      <c r="H23" s="91">
        <v>1606890</v>
      </c>
      <c r="I23" s="92">
        <v>0.8045250749130708</v>
      </c>
      <c r="J23" s="88">
        <v>745769</v>
      </c>
      <c r="K23" s="92">
        <v>0.37338577039675763</v>
      </c>
      <c r="L23" s="91">
        <v>546199</v>
      </c>
      <c r="M23" s="92">
        <v>0.2734666289493645</v>
      </c>
      <c r="N23" s="91">
        <v>49896</v>
      </c>
      <c r="O23" s="92">
        <v>0.02498153771438156</v>
      </c>
      <c r="P23" s="88">
        <v>6597</v>
      </c>
      <c r="Q23" s="93">
        <v>0.0033029341891489326</v>
      </c>
      <c r="R23" s="87">
        <v>34022726</v>
      </c>
      <c r="S23" s="88">
        <v>4240192</v>
      </c>
      <c r="T23" s="92">
        <v>0.12462822643899846</v>
      </c>
      <c r="U23" s="88">
        <v>898517</v>
      </c>
      <c r="V23" s="92">
        <v>0.026409318289192935</v>
      </c>
      <c r="W23" s="88">
        <v>3241421</v>
      </c>
      <c r="X23" s="92">
        <v>0.09527223068486634</v>
      </c>
      <c r="Y23" s="88">
        <v>2040815</v>
      </c>
      <c r="Z23" s="92">
        <v>0.0599838766593835</v>
      </c>
      <c r="AA23" s="88">
        <v>18996277</v>
      </c>
      <c r="AB23" s="92">
        <v>0.5583408278337251</v>
      </c>
      <c r="AC23" s="88">
        <v>7398048</v>
      </c>
      <c r="AD23" s="88">
        <v>4237940</v>
      </c>
      <c r="AE23" s="89">
        <v>0.5728457020013928</v>
      </c>
    </row>
    <row r="24" spans="2:31" ht="13.5" thickBot="1">
      <c r="B24" s="84"/>
      <c r="C24" s="12"/>
      <c r="D24" s="15"/>
      <c r="E24" s="15"/>
      <c r="F24" s="24"/>
      <c r="G24" s="15"/>
      <c r="H24" s="15"/>
      <c r="I24" s="24"/>
      <c r="J24" s="15"/>
      <c r="K24" s="24"/>
      <c r="L24" s="15"/>
      <c r="M24" s="24"/>
      <c r="N24" s="15"/>
      <c r="O24" s="24"/>
      <c r="P24" s="15"/>
      <c r="Q24" s="24"/>
      <c r="R24" s="19"/>
      <c r="S24" s="19"/>
      <c r="T24" s="24"/>
      <c r="U24" s="19"/>
      <c r="V24" s="24"/>
      <c r="W24" s="15"/>
      <c r="X24" s="24"/>
      <c r="Y24" s="15"/>
      <c r="Z24" s="24"/>
      <c r="AA24" s="15"/>
      <c r="AB24" s="24"/>
      <c r="AC24" s="19"/>
      <c r="AD24" s="19"/>
      <c r="AE24" s="24"/>
    </row>
    <row r="25" spans="2:31" s="100" customFormat="1" ht="29.25" customHeight="1" thickBot="1">
      <c r="B25" s="96" t="s">
        <v>39</v>
      </c>
      <c r="C25" s="97">
        <v>63619</v>
      </c>
      <c r="D25" s="87">
        <v>58782737</v>
      </c>
      <c r="E25" s="88">
        <v>37601618</v>
      </c>
      <c r="F25" s="89">
        <f>SUM(E25/D25)</f>
        <v>0.6396710993569421</v>
      </c>
      <c r="G25" s="98">
        <v>5860109</v>
      </c>
      <c r="H25" s="88">
        <v>4688865</v>
      </c>
      <c r="I25" s="92">
        <f>SUM(H25/G25)</f>
        <v>0.800132727906597</v>
      </c>
      <c r="J25" s="99">
        <v>2066547</v>
      </c>
      <c r="K25" s="92">
        <f>SUM(J25/G25)</f>
        <v>0.35264651220651355</v>
      </c>
      <c r="L25" s="99">
        <v>1647721</v>
      </c>
      <c r="M25" s="92">
        <f>SUM(L25/G25)</f>
        <v>0.2811758279581489</v>
      </c>
      <c r="N25" s="99">
        <v>167048</v>
      </c>
      <c r="O25" s="92">
        <f>SUM(N25/G25)</f>
        <v>0.028505954411428183</v>
      </c>
      <c r="P25" s="99">
        <v>17237</v>
      </c>
      <c r="Q25" s="93">
        <f>SUM(P25/G25)</f>
        <v>0.0029414128645047386</v>
      </c>
      <c r="R25" s="87">
        <v>97483412</v>
      </c>
      <c r="S25" s="99">
        <v>6044547</v>
      </c>
      <c r="T25" s="92">
        <f>SUM(S25/R25)</f>
        <v>0.06200590311713751</v>
      </c>
      <c r="U25" s="99">
        <v>1002236</v>
      </c>
      <c r="V25" s="92">
        <f>SUM(U25/R25)</f>
        <v>0.01028109274632283</v>
      </c>
      <c r="W25" s="99">
        <v>5942091</v>
      </c>
      <c r="X25" s="92">
        <f>SUM(W25/R25)</f>
        <v>0.06095489353614336</v>
      </c>
      <c r="Y25" s="99">
        <v>4154778</v>
      </c>
      <c r="Z25" s="92">
        <f>SUM(Y25/R25)</f>
        <v>0.04262035883602433</v>
      </c>
      <c r="AA25" s="99">
        <v>56718834</v>
      </c>
      <c r="AB25" s="92">
        <f>SUM(AA25/R25)</f>
        <v>0.5818306195519706</v>
      </c>
      <c r="AC25" s="99">
        <v>21513235</v>
      </c>
      <c r="AD25" s="99">
        <v>15446426</v>
      </c>
      <c r="AE25" s="89">
        <f>SUM(AD25/AC25)</f>
        <v>0.717996433358349</v>
      </c>
    </row>
  </sheetData>
  <mergeCells count="20">
    <mergeCell ref="B5:C5"/>
    <mergeCell ref="D5:F5"/>
    <mergeCell ref="G5:Q5"/>
    <mergeCell ref="R5:AE5"/>
    <mergeCell ref="B6:B7"/>
    <mergeCell ref="C6:C7"/>
    <mergeCell ref="D6:D7"/>
    <mergeCell ref="E6:F6"/>
    <mergeCell ref="H6:I6"/>
    <mergeCell ref="J6:K6"/>
    <mergeCell ref="L6:M6"/>
    <mergeCell ref="N6:O6"/>
    <mergeCell ref="P6:Q6"/>
    <mergeCell ref="Y6:Z6"/>
    <mergeCell ref="AA6:AB6"/>
    <mergeCell ref="AC6:AE6"/>
    <mergeCell ref="R6:R7"/>
    <mergeCell ref="S6:T6"/>
    <mergeCell ref="U6:V6"/>
    <mergeCell ref="W6:X6"/>
  </mergeCells>
  <printOptions horizontalCentered="1"/>
  <pageMargins left="0.2755905511811024" right="0.75" top="0.7" bottom="1" header="0" footer="0"/>
  <pageSetup horizontalDpi="300" verticalDpi="300" orientation="landscape" scale="60" r:id="rId1"/>
  <headerFooter alignWithMargins="0">
    <oddHeader>&amp;LProcesos Electorales en Regiones Indígenas&amp;RIFE - CIESAS</oddHeader>
    <oddFooter>&amp;CPágina &amp;P de &amp;N</oddFooter>
  </headerFooter>
  <colBreaks count="1" manualBreakCount="1">
    <brk id="17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24"/>
  <sheetViews>
    <sheetView zoomScale="75" zoomScaleNormal="75" workbookViewId="0" topLeftCell="A1">
      <selection activeCell="C2" sqref="C2"/>
    </sheetView>
  </sheetViews>
  <sheetFormatPr defaultColWidth="11.421875" defaultRowHeight="12.75"/>
  <cols>
    <col min="1" max="1" width="2.28125" style="0" customWidth="1"/>
    <col min="2" max="2" width="35.421875" style="0" bestFit="1" customWidth="1"/>
    <col min="3" max="3" width="12.421875" style="0" customWidth="1"/>
    <col min="7" max="7" width="13.421875" style="0" customWidth="1"/>
    <col min="10" max="10" width="11.00390625" style="0" customWidth="1"/>
    <col min="14" max="14" width="9.421875" style="0" customWidth="1"/>
    <col min="15" max="15" width="10.140625" style="0" customWidth="1"/>
    <col min="16" max="16" width="7.57421875" style="0" customWidth="1"/>
    <col min="17" max="17" width="10.421875" style="0" customWidth="1"/>
    <col min="18" max="18" width="13.28125" style="0" customWidth="1"/>
  </cols>
  <sheetData>
    <row r="1" spans="2:31" s="6" customFormat="1" ht="18">
      <c r="B1" s="1"/>
      <c r="C1" s="2"/>
      <c r="D1" s="3" t="s">
        <v>0</v>
      </c>
      <c r="E1" s="3"/>
      <c r="F1" s="4"/>
      <c r="G1" s="3"/>
      <c r="H1" s="3"/>
      <c r="I1" s="4"/>
      <c r="J1" s="3"/>
      <c r="K1" s="4"/>
      <c r="L1" s="3"/>
      <c r="M1" s="4"/>
      <c r="N1" s="3"/>
      <c r="O1" s="4"/>
      <c r="P1" s="3"/>
      <c r="Q1" s="4"/>
      <c r="R1" s="5"/>
      <c r="S1" s="5"/>
      <c r="T1" s="4"/>
      <c r="U1" s="5"/>
      <c r="V1" s="4"/>
      <c r="W1" s="3"/>
      <c r="X1" s="4"/>
      <c r="Y1" s="3"/>
      <c r="Z1" s="4"/>
      <c r="AA1" s="3"/>
      <c r="AB1" s="4"/>
      <c r="AC1" s="5"/>
      <c r="AD1" s="5"/>
      <c r="AE1" s="4"/>
    </row>
    <row r="2" spans="4:31" s="7" customFormat="1" ht="15.75">
      <c r="D2" s="8" t="s">
        <v>38</v>
      </c>
      <c r="E2" s="8"/>
      <c r="F2" s="9"/>
      <c r="G2" s="8"/>
      <c r="H2" s="8"/>
      <c r="I2" s="9"/>
      <c r="J2" s="8"/>
      <c r="K2" s="9"/>
      <c r="L2" s="8"/>
      <c r="M2" s="9"/>
      <c r="N2" s="8"/>
      <c r="O2" s="9"/>
      <c r="P2" s="8"/>
      <c r="Q2" s="9"/>
      <c r="R2" s="10"/>
      <c r="S2" s="10"/>
      <c r="T2" s="9"/>
      <c r="U2" s="10"/>
      <c r="V2" s="9"/>
      <c r="W2" s="8"/>
      <c r="X2" s="9"/>
      <c r="Y2" s="8"/>
      <c r="Z2" s="9"/>
      <c r="AA2" s="8"/>
      <c r="AB2" s="9"/>
      <c r="AC2" s="10"/>
      <c r="AD2" s="10"/>
      <c r="AE2" s="9"/>
    </row>
    <row r="3" spans="3:31" s="20" customFormat="1" ht="12.75">
      <c r="C3" s="12"/>
      <c r="D3" s="210" t="s">
        <v>40</v>
      </c>
      <c r="E3" s="210"/>
      <c r="F3" s="210"/>
      <c r="G3" s="210"/>
      <c r="H3" s="210"/>
      <c r="I3" s="210"/>
      <c r="J3" s="23"/>
      <c r="K3" s="24"/>
      <c r="L3" s="23"/>
      <c r="M3" s="24"/>
      <c r="N3" s="23"/>
      <c r="O3" s="24"/>
      <c r="P3" s="23"/>
      <c r="Q3" s="24"/>
      <c r="R3" s="25"/>
      <c r="S3" s="25"/>
      <c r="T3" s="26"/>
      <c r="U3" s="27"/>
      <c r="V3" s="24"/>
      <c r="W3" s="23"/>
      <c r="X3" s="24"/>
      <c r="Y3" s="23"/>
      <c r="Z3" s="24"/>
      <c r="AA3" s="23"/>
      <c r="AB3" s="24"/>
      <c r="AC3" s="19"/>
      <c r="AD3" s="19"/>
      <c r="AE3" s="24"/>
    </row>
    <row r="4" spans="3:31" s="20" customFormat="1" ht="13.5" thickBot="1">
      <c r="C4" s="12"/>
      <c r="D4" s="21"/>
      <c r="E4" s="21"/>
      <c r="F4" s="21"/>
      <c r="G4" s="21"/>
      <c r="H4" s="21"/>
      <c r="I4" s="103"/>
      <c r="J4" s="23"/>
      <c r="K4" s="24"/>
      <c r="L4" s="23"/>
      <c r="M4" s="24"/>
      <c r="N4" s="23"/>
      <c r="O4" s="24"/>
      <c r="P4" s="23"/>
      <c r="Q4" s="24"/>
      <c r="R4" s="25"/>
      <c r="S4" s="25"/>
      <c r="T4" s="26"/>
      <c r="U4" s="27"/>
      <c r="V4" s="24"/>
      <c r="W4" s="23"/>
      <c r="X4" s="24"/>
      <c r="Y4" s="23"/>
      <c r="Z4" s="24"/>
      <c r="AA4" s="23"/>
      <c r="AB4" s="24"/>
      <c r="AC4" s="19"/>
      <c r="AD4" s="19"/>
      <c r="AE4" s="24"/>
    </row>
    <row r="5" spans="2:34" s="31" customFormat="1" ht="21.75" customHeight="1" thickBot="1">
      <c r="B5" s="28" t="s">
        <v>2</v>
      </c>
      <c r="C5" s="29"/>
      <c r="D5" s="190" t="s">
        <v>3</v>
      </c>
      <c r="E5" s="191"/>
      <c r="F5" s="192"/>
      <c r="G5" s="193" t="s">
        <v>4</v>
      </c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96" t="s">
        <v>5</v>
      </c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  <c r="AF5" s="30"/>
      <c r="AG5" s="30"/>
      <c r="AH5" s="30"/>
    </row>
    <row r="6" spans="2:31" s="104" customFormat="1" ht="21" customHeight="1">
      <c r="B6" s="105" t="s">
        <v>6</v>
      </c>
      <c r="C6" s="204" t="s">
        <v>7</v>
      </c>
      <c r="D6" s="206" t="s">
        <v>8</v>
      </c>
      <c r="E6" s="208" t="s">
        <v>9</v>
      </c>
      <c r="F6" s="209"/>
      <c r="G6" s="106" t="s">
        <v>10</v>
      </c>
      <c r="H6" s="198" t="s">
        <v>11</v>
      </c>
      <c r="I6" s="198"/>
      <c r="J6" s="198" t="s">
        <v>12</v>
      </c>
      <c r="K6" s="198"/>
      <c r="L6" s="198" t="s">
        <v>13</v>
      </c>
      <c r="M6" s="198"/>
      <c r="N6" s="198" t="s">
        <v>14</v>
      </c>
      <c r="O6" s="198"/>
      <c r="P6" s="198" t="s">
        <v>15</v>
      </c>
      <c r="Q6" s="203"/>
      <c r="R6" s="107" t="s">
        <v>16</v>
      </c>
      <c r="S6" s="198" t="s">
        <v>17</v>
      </c>
      <c r="T6" s="198"/>
      <c r="U6" s="198" t="s">
        <v>18</v>
      </c>
      <c r="V6" s="198"/>
      <c r="W6" s="198" t="s">
        <v>19</v>
      </c>
      <c r="X6" s="198"/>
      <c r="Y6" s="202" t="s">
        <v>20</v>
      </c>
      <c r="Z6" s="202"/>
      <c r="AA6" s="198" t="s">
        <v>21</v>
      </c>
      <c r="AB6" s="198"/>
      <c r="AC6" s="199" t="s">
        <v>22</v>
      </c>
      <c r="AD6" s="200"/>
      <c r="AE6" s="201"/>
    </row>
    <row r="7" spans="2:31" s="104" customFormat="1" ht="20.25" customHeight="1" thickBot="1">
      <c r="B7" s="109" t="s">
        <v>41</v>
      </c>
      <c r="C7" s="205"/>
      <c r="D7" s="207"/>
      <c r="E7" s="110" t="s">
        <v>23</v>
      </c>
      <c r="F7" s="35" t="s">
        <v>24</v>
      </c>
      <c r="G7" s="111" t="s">
        <v>25</v>
      </c>
      <c r="H7" s="112" t="s">
        <v>25</v>
      </c>
      <c r="I7" s="38" t="s">
        <v>24</v>
      </c>
      <c r="J7" s="112" t="s">
        <v>25</v>
      </c>
      <c r="K7" s="38" t="s">
        <v>24</v>
      </c>
      <c r="L7" s="112" t="s">
        <v>25</v>
      </c>
      <c r="M7" s="38" t="s">
        <v>24</v>
      </c>
      <c r="N7" s="112" t="s">
        <v>25</v>
      </c>
      <c r="O7" s="38" t="s">
        <v>24</v>
      </c>
      <c r="P7" s="112" t="s">
        <v>25</v>
      </c>
      <c r="Q7" s="39" t="s">
        <v>24</v>
      </c>
      <c r="R7" s="108"/>
      <c r="S7" s="113" t="s">
        <v>25</v>
      </c>
      <c r="T7" s="41" t="s">
        <v>24</v>
      </c>
      <c r="U7" s="113" t="s">
        <v>25</v>
      </c>
      <c r="V7" s="41" t="s">
        <v>24</v>
      </c>
      <c r="W7" s="113" t="s">
        <v>25</v>
      </c>
      <c r="X7" s="41" t="s">
        <v>24</v>
      </c>
      <c r="Y7" s="113" t="s">
        <v>25</v>
      </c>
      <c r="Z7" s="41" t="s">
        <v>24</v>
      </c>
      <c r="AA7" s="113" t="s">
        <v>25</v>
      </c>
      <c r="AB7" s="41" t="s">
        <v>24</v>
      </c>
      <c r="AC7" s="114" t="s">
        <v>25</v>
      </c>
      <c r="AD7" s="114" t="s">
        <v>26</v>
      </c>
      <c r="AE7" s="35" t="s">
        <v>24</v>
      </c>
    </row>
    <row r="8" spans="2:31" s="49" customFormat="1" ht="12" thickBot="1">
      <c r="B8" s="43"/>
      <c r="C8" s="44"/>
      <c r="D8" s="45"/>
      <c r="E8" s="45"/>
      <c r="F8" s="46"/>
      <c r="G8" s="45"/>
      <c r="H8" s="45"/>
      <c r="I8" s="46"/>
      <c r="J8" s="45"/>
      <c r="K8" s="46"/>
      <c r="L8" s="45"/>
      <c r="M8" s="46"/>
      <c r="N8" s="45"/>
      <c r="O8" s="46"/>
      <c r="P8" s="45"/>
      <c r="Q8" s="46"/>
      <c r="R8" s="47"/>
      <c r="S8" s="47"/>
      <c r="T8" s="46"/>
      <c r="U8" s="47"/>
      <c r="V8" s="46"/>
      <c r="W8" s="45"/>
      <c r="X8" s="46"/>
      <c r="Y8" s="45"/>
      <c r="Z8" s="46"/>
      <c r="AA8" s="45"/>
      <c r="AB8" s="46"/>
      <c r="AC8" s="47"/>
      <c r="AD8" s="47"/>
      <c r="AE8" s="48"/>
    </row>
    <row r="9" spans="2:31" s="60" customFormat="1" ht="12.75">
      <c r="B9" s="50" t="s">
        <v>42</v>
      </c>
      <c r="C9" s="51">
        <v>1929</v>
      </c>
      <c r="D9" s="52">
        <v>2087585</v>
      </c>
      <c r="E9" s="53">
        <v>1089447</v>
      </c>
      <c r="F9" s="54">
        <f aca="true" t="shared" si="0" ref="F9:F18">SUM(E9/D9)</f>
        <v>0.5218695286658986</v>
      </c>
      <c r="G9" s="115">
        <v>197161</v>
      </c>
      <c r="H9" s="56">
        <v>134548</v>
      </c>
      <c r="I9" s="57">
        <f aca="true" t="shared" si="1" ref="I9:I18">SUM(H9/G9)</f>
        <v>0.6824270520031852</v>
      </c>
      <c r="J9" s="56">
        <v>67503</v>
      </c>
      <c r="K9" s="57">
        <f aca="true" t="shared" si="2" ref="K9:K18">SUM(J9/G9)</f>
        <v>0.3423750133139921</v>
      </c>
      <c r="L9" s="53">
        <v>45520</v>
      </c>
      <c r="M9" s="57">
        <f aca="true" t="shared" si="3" ref="M9:M18">SUM(L9/G9)</f>
        <v>0.23087730332063644</v>
      </c>
      <c r="N9" s="56">
        <v>5908</v>
      </c>
      <c r="O9" s="57">
        <f aca="true" t="shared" si="4" ref="O9:O18">SUM(N9/G9)</f>
        <v>0.02996535826050791</v>
      </c>
      <c r="P9" s="56">
        <v>675</v>
      </c>
      <c r="Q9" s="58">
        <f aca="true" t="shared" si="5" ref="Q9:Q18">SUM(P9/G9)</f>
        <v>0.0034235979732299996</v>
      </c>
      <c r="R9" s="59">
        <v>3920862</v>
      </c>
      <c r="S9" s="56">
        <v>809562</v>
      </c>
      <c r="T9" s="57">
        <f aca="true" t="shared" si="6" ref="T9:T18">SUM(S9/R9)</f>
        <v>0.20647551482301596</v>
      </c>
      <c r="U9" s="56">
        <v>295868</v>
      </c>
      <c r="V9" s="57">
        <f aca="true" t="shared" si="7" ref="V9:V18">SUM(U9/R9)</f>
        <v>0.07545993712607074</v>
      </c>
      <c r="W9" s="53">
        <v>522608</v>
      </c>
      <c r="X9" s="57">
        <f aca="true" t="shared" si="8" ref="X9:X18">SUM(W9/R9)</f>
        <v>0.13328905735524485</v>
      </c>
      <c r="Y9" s="53">
        <v>399524</v>
      </c>
      <c r="Z9" s="57">
        <f aca="true" t="shared" si="9" ref="Z9:Z18">SUM(Y9/R9)</f>
        <v>0.1018969808169734</v>
      </c>
      <c r="AA9" s="53">
        <v>2016925</v>
      </c>
      <c r="AB9" s="57">
        <f aca="true" t="shared" si="10" ref="AB9:AB18">SUM(AA9/R9)</f>
        <v>0.5144085662795579</v>
      </c>
      <c r="AC9" s="56">
        <v>778845</v>
      </c>
      <c r="AD9" s="56">
        <v>374974</v>
      </c>
      <c r="AE9" s="54">
        <f aca="true" t="shared" si="11" ref="AE9:AE18">SUM(AD9/AC9)</f>
        <v>0.4814488120229314</v>
      </c>
    </row>
    <row r="10" spans="2:31" s="72" customFormat="1" ht="12.75">
      <c r="B10" s="61" t="s">
        <v>43</v>
      </c>
      <c r="C10" s="62">
        <v>2710</v>
      </c>
      <c r="D10" s="63">
        <v>1938388</v>
      </c>
      <c r="E10" s="64">
        <v>1128099</v>
      </c>
      <c r="F10" s="65">
        <f t="shared" si="0"/>
        <v>0.5819779115429935</v>
      </c>
      <c r="G10" s="63">
        <v>203170</v>
      </c>
      <c r="H10" s="64">
        <v>170256</v>
      </c>
      <c r="I10" s="68">
        <f t="shared" si="1"/>
        <v>0.8379977358862036</v>
      </c>
      <c r="J10" s="64">
        <v>62921</v>
      </c>
      <c r="K10" s="68">
        <f t="shared" si="2"/>
        <v>0.3096963134321012</v>
      </c>
      <c r="L10" s="64">
        <v>59057</v>
      </c>
      <c r="M10" s="68">
        <f t="shared" si="3"/>
        <v>0.29067775754294434</v>
      </c>
      <c r="N10" s="64">
        <v>9652</v>
      </c>
      <c r="O10" s="68">
        <f t="shared" si="4"/>
        <v>0.047507013830782104</v>
      </c>
      <c r="P10" s="64">
        <v>489</v>
      </c>
      <c r="Q10" s="69">
        <f t="shared" si="5"/>
        <v>0.00240685140522715</v>
      </c>
      <c r="R10" s="70">
        <v>3052907</v>
      </c>
      <c r="S10" s="67">
        <v>84086</v>
      </c>
      <c r="T10" s="68">
        <f t="shared" si="6"/>
        <v>0.027542928756100333</v>
      </c>
      <c r="U10" s="67">
        <v>14047</v>
      </c>
      <c r="V10" s="68">
        <f t="shared" si="7"/>
        <v>0.0046011883100271316</v>
      </c>
      <c r="W10" s="64">
        <v>94487</v>
      </c>
      <c r="X10" s="68">
        <f t="shared" si="8"/>
        <v>0.030949845507904434</v>
      </c>
      <c r="Y10" s="64">
        <v>42499</v>
      </c>
      <c r="Z10" s="68">
        <f t="shared" si="9"/>
        <v>0.01392083021199139</v>
      </c>
      <c r="AA10" s="64">
        <v>1796933</v>
      </c>
      <c r="AB10" s="68">
        <f t="shared" si="10"/>
        <v>0.5885973598278624</v>
      </c>
      <c r="AC10" s="67">
        <v>733379</v>
      </c>
      <c r="AD10" s="67">
        <v>604395</v>
      </c>
      <c r="AE10" s="65">
        <f t="shared" si="11"/>
        <v>0.8241236795708631</v>
      </c>
    </row>
    <row r="11" spans="2:31" s="72" customFormat="1" ht="12.75">
      <c r="B11" s="61" t="s">
        <v>44</v>
      </c>
      <c r="C11" s="62">
        <v>1391</v>
      </c>
      <c r="D11" s="63">
        <v>868791</v>
      </c>
      <c r="E11" s="64">
        <v>504190</v>
      </c>
      <c r="F11" s="65">
        <f t="shared" si="0"/>
        <v>0.580335201446608</v>
      </c>
      <c r="G11" s="63">
        <v>99533</v>
      </c>
      <c r="H11" s="64">
        <v>70898</v>
      </c>
      <c r="I11" s="68">
        <f t="shared" si="1"/>
        <v>0.7123064712206002</v>
      </c>
      <c r="J11" s="64">
        <v>33589</v>
      </c>
      <c r="K11" s="68">
        <f t="shared" si="2"/>
        <v>0.33746596606150725</v>
      </c>
      <c r="L11" s="64">
        <v>29644</v>
      </c>
      <c r="M11" s="68">
        <f t="shared" si="3"/>
        <v>0.29783087016366433</v>
      </c>
      <c r="N11" s="64">
        <v>3026</v>
      </c>
      <c r="O11" s="68">
        <f t="shared" si="4"/>
        <v>0.030401977233681293</v>
      </c>
      <c r="P11" s="64">
        <v>264</v>
      </c>
      <c r="Q11" s="69">
        <f t="shared" si="5"/>
        <v>0.002652386645635116</v>
      </c>
      <c r="R11" s="70">
        <v>1448661</v>
      </c>
      <c r="S11" s="67">
        <v>24934</v>
      </c>
      <c r="T11" s="68">
        <f t="shared" si="6"/>
        <v>0.017211756235585827</v>
      </c>
      <c r="U11" s="67">
        <v>4294</v>
      </c>
      <c r="V11" s="68">
        <f t="shared" si="7"/>
        <v>0.0029641165186334137</v>
      </c>
      <c r="W11" s="64">
        <v>49408</v>
      </c>
      <c r="X11" s="68">
        <f t="shared" si="8"/>
        <v>0.034105977865076784</v>
      </c>
      <c r="Y11" s="64">
        <v>34455</v>
      </c>
      <c r="Z11" s="68">
        <f t="shared" si="9"/>
        <v>0.023784032289127684</v>
      </c>
      <c r="AA11" s="64">
        <v>820262</v>
      </c>
      <c r="AB11" s="68">
        <f t="shared" si="10"/>
        <v>0.5662208066621521</v>
      </c>
      <c r="AC11" s="67">
        <v>322288</v>
      </c>
      <c r="AD11" s="67">
        <v>227737</v>
      </c>
      <c r="AE11" s="65">
        <f t="shared" si="11"/>
        <v>0.7066257508811994</v>
      </c>
    </row>
    <row r="12" spans="2:31" s="72" customFormat="1" ht="12.75">
      <c r="B12" s="61" t="s">
        <v>45</v>
      </c>
      <c r="C12" s="62">
        <v>2782</v>
      </c>
      <c r="D12" s="63">
        <v>1740426</v>
      </c>
      <c r="E12" s="64">
        <v>942373</v>
      </c>
      <c r="F12" s="65">
        <f t="shared" si="0"/>
        <v>0.5414611135434658</v>
      </c>
      <c r="G12" s="63">
        <v>200070</v>
      </c>
      <c r="H12" s="64">
        <v>173633</v>
      </c>
      <c r="I12" s="68">
        <f t="shared" si="1"/>
        <v>0.867861248563003</v>
      </c>
      <c r="J12" s="64">
        <v>105170</v>
      </c>
      <c r="K12" s="68">
        <f t="shared" si="2"/>
        <v>0.5256660168940871</v>
      </c>
      <c r="L12" s="64">
        <v>54682</v>
      </c>
      <c r="M12" s="68">
        <f t="shared" si="3"/>
        <v>0.2733143399810066</v>
      </c>
      <c r="N12" s="64">
        <v>2903</v>
      </c>
      <c r="O12" s="68">
        <f t="shared" si="4"/>
        <v>0.014509921527465388</v>
      </c>
      <c r="P12" s="64">
        <v>1151</v>
      </c>
      <c r="Q12" s="69">
        <f t="shared" si="5"/>
        <v>0.00575298645474084</v>
      </c>
      <c r="R12" s="70">
        <v>3079649</v>
      </c>
      <c r="S12" s="67">
        <v>367110</v>
      </c>
      <c r="T12" s="68">
        <f t="shared" si="6"/>
        <v>0.11920514318352514</v>
      </c>
      <c r="U12" s="67">
        <v>125182</v>
      </c>
      <c r="V12" s="68">
        <f t="shared" si="7"/>
        <v>0.04064813879763571</v>
      </c>
      <c r="W12" s="64">
        <v>396498</v>
      </c>
      <c r="X12" s="68">
        <f t="shared" si="8"/>
        <v>0.12874778911492835</v>
      </c>
      <c r="Y12" s="64">
        <v>141664</v>
      </c>
      <c r="Z12" s="68">
        <f t="shared" si="9"/>
        <v>0.046000047408000067</v>
      </c>
      <c r="AA12" s="64">
        <v>1630207</v>
      </c>
      <c r="AB12" s="68">
        <f t="shared" si="10"/>
        <v>0.5293483120966058</v>
      </c>
      <c r="AC12" s="67">
        <v>651149</v>
      </c>
      <c r="AD12" s="67">
        <v>271902</v>
      </c>
      <c r="AE12" s="65">
        <f t="shared" si="11"/>
        <v>0.4175726293060421</v>
      </c>
    </row>
    <row r="13" spans="2:31" s="72" customFormat="1" ht="12.75">
      <c r="B13" s="61" t="s">
        <v>46</v>
      </c>
      <c r="C13" s="62">
        <v>1707</v>
      </c>
      <c r="D13" s="63">
        <v>1322845</v>
      </c>
      <c r="E13" s="64">
        <v>817476</v>
      </c>
      <c r="F13" s="65">
        <f t="shared" si="0"/>
        <v>0.61796809149976</v>
      </c>
      <c r="G13" s="63">
        <v>138115</v>
      </c>
      <c r="H13" s="64">
        <v>115422</v>
      </c>
      <c r="I13" s="68">
        <f t="shared" si="1"/>
        <v>0.8356948919378778</v>
      </c>
      <c r="J13" s="64">
        <v>61435</v>
      </c>
      <c r="K13" s="68">
        <f t="shared" si="2"/>
        <v>0.4448104840169424</v>
      </c>
      <c r="L13" s="64">
        <v>45293</v>
      </c>
      <c r="M13" s="68">
        <f t="shared" si="3"/>
        <v>0.32793686420736345</v>
      </c>
      <c r="N13" s="64">
        <v>4207</v>
      </c>
      <c r="O13" s="68">
        <f t="shared" si="4"/>
        <v>0.030460123809868588</v>
      </c>
      <c r="P13" s="64">
        <v>483</v>
      </c>
      <c r="Q13" s="69">
        <f t="shared" si="5"/>
        <v>0.0034970857618651123</v>
      </c>
      <c r="R13" s="70">
        <v>2235591</v>
      </c>
      <c r="S13" s="67">
        <v>339866</v>
      </c>
      <c r="T13" s="68">
        <f t="shared" si="6"/>
        <v>0.15202512445254968</v>
      </c>
      <c r="U13" s="67">
        <v>58152</v>
      </c>
      <c r="V13" s="68">
        <f t="shared" si="7"/>
        <v>0.02601191362820838</v>
      </c>
      <c r="W13" s="64">
        <v>212452</v>
      </c>
      <c r="X13" s="68">
        <f t="shared" si="8"/>
        <v>0.09503169407999942</v>
      </c>
      <c r="Y13" s="64">
        <v>152170</v>
      </c>
      <c r="Z13" s="68">
        <f t="shared" si="9"/>
        <v>0.06806701225760883</v>
      </c>
      <c r="AA13" s="64">
        <v>1276510</v>
      </c>
      <c r="AB13" s="68">
        <f t="shared" si="10"/>
        <v>0.5709944260824096</v>
      </c>
      <c r="AC13" s="67">
        <v>491482</v>
      </c>
      <c r="AD13" s="67">
        <v>293078</v>
      </c>
      <c r="AE13" s="65">
        <f t="shared" si="11"/>
        <v>0.5963148192609292</v>
      </c>
    </row>
    <row r="14" spans="2:31" s="72" customFormat="1" ht="12.75">
      <c r="B14" s="61" t="s">
        <v>47</v>
      </c>
      <c r="C14" s="62">
        <v>2676</v>
      </c>
      <c r="D14" s="63">
        <v>2408934</v>
      </c>
      <c r="E14" s="64">
        <v>1464277</v>
      </c>
      <c r="F14" s="65">
        <f t="shared" si="0"/>
        <v>0.6078526850465807</v>
      </c>
      <c r="G14" s="63">
        <v>239919</v>
      </c>
      <c r="H14" s="64">
        <v>205420</v>
      </c>
      <c r="I14" s="68">
        <f t="shared" si="1"/>
        <v>0.8562056360688399</v>
      </c>
      <c r="J14" s="64">
        <v>72798</v>
      </c>
      <c r="K14" s="68">
        <f t="shared" si="2"/>
        <v>0.30342740674977803</v>
      </c>
      <c r="L14" s="64">
        <v>67534</v>
      </c>
      <c r="M14" s="68">
        <f t="shared" si="3"/>
        <v>0.2814866684172575</v>
      </c>
      <c r="N14" s="64">
        <v>6684</v>
      </c>
      <c r="O14" s="68">
        <f t="shared" si="4"/>
        <v>0.02785940254836007</v>
      </c>
      <c r="P14" s="64">
        <v>904</v>
      </c>
      <c r="Q14" s="69">
        <f t="shared" si="5"/>
        <v>0.0037679383458583938</v>
      </c>
      <c r="R14" s="70">
        <v>3985667</v>
      </c>
      <c r="S14" s="67">
        <v>121849</v>
      </c>
      <c r="T14" s="68">
        <f t="shared" si="6"/>
        <v>0.030571796389412362</v>
      </c>
      <c r="U14" s="67">
        <v>15422</v>
      </c>
      <c r="V14" s="68">
        <f t="shared" si="7"/>
        <v>0.003869364901784319</v>
      </c>
      <c r="W14" s="64">
        <v>345603</v>
      </c>
      <c r="X14" s="68">
        <f t="shared" si="8"/>
        <v>0.08671145883487005</v>
      </c>
      <c r="Y14" s="64">
        <v>165409</v>
      </c>
      <c r="Z14" s="68">
        <f t="shared" si="9"/>
        <v>0.04150095830886023</v>
      </c>
      <c r="AA14" s="64">
        <v>2215038</v>
      </c>
      <c r="AB14" s="68">
        <f t="shared" si="10"/>
        <v>0.5557508943923313</v>
      </c>
      <c r="AC14" s="67">
        <v>846333</v>
      </c>
      <c r="AD14" s="67">
        <v>564416</v>
      </c>
      <c r="AE14" s="65">
        <f t="shared" si="11"/>
        <v>0.6668958908609259</v>
      </c>
    </row>
    <row r="15" spans="2:31" s="72" customFormat="1" ht="12.75">
      <c r="B15" s="61" t="s">
        <v>48</v>
      </c>
      <c r="C15" s="62">
        <v>2451</v>
      </c>
      <c r="D15" s="63">
        <v>1938597</v>
      </c>
      <c r="E15" s="64">
        <v>1138496</v>
      </c>
      <c r="F15" s="65">
        <f t="shared" si="0"/>
        <v>0.5872783255106657</v>
      </c>
      <c r="G15" s="116">
        <v>197934</v>
      </c>
      <c r="H15" s="64">
        <v>171465</v>
      </c>
      <c r="I15" s="68">
        <f t="shared" si="1"/>
        <v>0.866273606353633</v>
      </c>
      <c r="J15" s="64">
        <v>88718</v>
      </c>
      <c r="K15" s="68">
        <f t="shared" si="2"/>
        <v>0.44822011377529886</v>
      </c>
      <c r="L15" s="64">
        <v>59602</v>
      </c>
      <c r="M15" s="68">
        <f t="shared" si="3"/>
        <v>0.3011205755453838</v>
      </c>
      <c r="N15" s="64">
        <v>4498</v>
      </c>
      <c r="O15" s="68">
        <f t="shared" si="4"/>
        <v>0.022724746632715957</v>
      </c>
      <c r="P15" s="64">
        <v>654</v>
      </c>
      <c r="Q15" s="69">
        <f t="shared" si="5"/>
        <v>0.003304131680257055</v>
      </c>
      <c r="R15" s="70">
        <v>3438765</v>
      </c>
      <c r="S15" s="67">
        <v>1120312</v>
      </c>
      <c r="T15" s="68">
        <f t="shared" si="6"/>
        <v>0.3257890550822752</v>
      </c>
      <c r="U15" s="67">
        <v>219171</v>
      </c>
      <c r="V15" s="68">
        <f t="shared" si="7"/>
        <v>0.06373538174315488</v>
      </c>
      <c r="W15" s="64">
        <v>454377</v>
      </c>
      <c r="X15" s="68">
        <f t="shared" si="8"/>
        <v>0.1321337747708843</v>
      </c>
      <c r="Y15" s="64">
        <v>210526</v>
      </c>
      <c r="Z15" s="68">
        <f t="shared" si="9"/>
        <v>0.06122139779833748</v>
      </c>
      <c r="AA15" s="64">
        <v>1885175</v>
      </c>
      <c r="AB15" s="68">
        <f t="shared" si="10"/>
        <v>0.5482128031429888</v>
      </c>
      <c r="AC15" s="67">
        <v>738087</v>
      </c>
      <c r="AD15" s="67">
        <v>279345</v>
      </c>
      <c r="AE15" s="65">
        <f t="shared" si="11"/>
        <v>0.37847164358673163</v>
      </c>
    </row>
    <row r="16" spans="2:31" s="73" customFormat="1" ht="12.75">
      <c r="B16" s="61" t="s">
        <v>49</v>
      </c>
      <c r="C16" s="62">
        <v>2548</v>
      </c>
      <c r="D16" s="63">
        <v>2753111</v>
      </c>
      <c r="E16" s="64">
        <v>1722611</v>
      </c>
      <c r="F16" s="65">
        <f t="shared" si="0"/>
        <v>0.6256961669907243</v>
      </c>
      <c r="G16" s="63">
        <v>264977</v>
      </c>
      <c r="H16" s="64">
        <v>207912</v>
      </c>
      <c r="I16" s="68">
        <f t="shared" si="1"/>
        <v>0.7846416858821709</v>
      </c>
      <c r="J16" s="64">
        <v>91551</v>
      </c>
      <c r="K16" s="68">
        <f t="shared" si="2"/>
        <v>0.34550545896436297</v>
      </c>
      <c r="L16" s="64">
        <v>68340</v>
      </c>
      <c r="M16" s="68">
        <f t="shared" si="3"/>
        <v>0.25790917702291144</v>
      </c>
      <c r="N16" s="64">
        <v>5818</v>
      </c>
      <c r="O16" s="68">
        <f t="shared" si="4"/>
        <v>0.02195662265026776</v>
      </c>
      <c r="P16" s="64">
        <v>595</v>
      </c>
      <c r="Q16" s="65">
        <f t="shared" si="5"/>
        <v>0.0022454779094034575</v>
      </c>
      <c r="R16" s="67">
        <v>5076686</v>
      </c>
      <c r="S16" s="67">
        <v>565509</v>
      </c>
      <c r="T16" s="68">
        <f t="shared" si="6"/>
        <v>0.11139333809496983</v>
      </c>
      <c r="U16" s="67">
        <v>76022</v>
      </c>
      <c r="V16" s="68">
        <f t="shared" si="7"/>
        <v>0.014974729577523604</v>
      </c>
      <c r="W16" s="64">
        <v>454328</v>
      </c>
      <c r="X16" s="68">
        <f t="shared" si="8"/>
        <v>0.08949302753804352</v>
      </c>
      <c r="Y16" s="64">
        <v>312316</v>
      </c>
      <c r="Z16" s="68">
        <f t="shared" si="9"/>
        <v>0.06151966066051751</v>
      </c>
      <c r="AA16" s="64">
        <v>2782993</v>
      </c>
      <c r="AB16" s="68">
        <f t="shared" si="10"/>
        <v>0.5481908867320138</v>
      </c>
      <c r="AC16" s="67">
        <v>1028692</v>
      </c>
      <c r="AD16" s="67">
        <v>591372</v>
      </c>
      <c r="AE16" s="65">
        <f t="shared" si="11"/>
        <v>0.5748776115688661</v>
      </c>
    </row>
    <row r="17" spans="2:31" s="72" customFormat="1" ht="12.75">
      <c r="B17" s="61" t="s">
        <v>50</v>
      </c>
      <c r="C17" s="62">
        <v>450</v>
      </c>
      <c r="D17" s="63">
        <v>461417</v>
      </c>
      <c r="E17" s="64">
        <v>286402</v>
      </c>
      <c r="F17" s="65">
        <f t="shared" si="0"/>
        <v>0.6207010144836449</v>
      </c>
      <c r="G17" s="63">
        <v>43400</v>
      </c>
      <c r="H17" s="64">
        <v>27606</v>
      </c>
      <c r="I17" s="68">
        <f t="shared" si="1"/>
        <v>0.6360829493087558</v>
      </c>
      <c r="J17" s="64">
        <v>11209</v>
      </c>
      <c r="K17" s="68">
        <f t="shared" si="2"/>
        <v>0.25827188940092166</v>
      </c>
      <c r="L17" s="64">
        <v>10152</v>
      </c>
      <c r="M17" s="68">
        <f t="shared" si="3"/>
        <v>0.23391705069124424</v>
      </c>
      <c r="N17" s="64">
        <v>801</v>
      </c>
      <c r="O17" s="68">
        <f t="shared" si="4"/>
        <v>0.01845622119815668</v>
      </c>
      <c r="P17" s="64">
        <v>255</v>
      </c>
      <c r="Q17" s="69">
        <f t="shared" si="5"/>
        <v>0.005875576036866359</v>
      </c>
      <c r="R17" s="70">
        <v>874963</v>
      </c>
      <c r="S17" s="67">
        <v>173592</v>
      </c>
      <c r="T17" s="68">
        <f t="shared" si="6"/>
        <v>0.19839924659671324</v>
      </c>
      <c r="U17" s="67">
        <v>12713</v>
      </c>
      <c r="V17" s="68">
        <f t="shared" si="7"/>
        <v>0.014529757258306924</v>
      </c>
      <c r="W17" s="64">
        <v>42064</v>
      </c>
      <c r="X17" s="68">
        <f t="shared" si="8"/>
        <v>0.04807517575028887</v>
      </c>
      <c r="Y17" s="64">
        <v>26413</v>
      </c>
      <c r="Z17" s="68">
        <f t="shared" si="9"/>
        <v>0.0301875622169166</v>
      </c>
      <c r="AA17" s="64">
        <v>507644</v>
      </c>
      <c r="AB17" s="68">
        <f t="shared" si="10"/>
        <v>0.580189105139303</v>
      </c>
      <c r="AC17" s="67">
        <v>210482</v>
      </c>
      <c r="AD17" s="67">
        <v>161693</v>
      </c>
      <c r="AE17" s="65">
        <f t="shared" si="11"/>
        <v>0.7682034568276622</v>
      </c>
    </row>
    <row r="18" spans="2:31" s="83" customFormat="1" ht="13.5" thickBot="1">
      <c r="B18" s="117" t="s">
        <v>51</v>
      </c>
      <c r="C18" s="75">
        <v>4719</v>
      </c>
      <c r="D18" s="76">
        <v>4232824</v>
      </c>
      <c r="E18" s="77">
        <v>2674831</v>
      </c>
      <c r="F18" s="78">
        <f t="shared" si="0"/>
        <v>0.6319258726561747</v>
      </c>
      <c r="G18" s="79">
        <v>413036</v>
      </c>
      <c r="H18" s="80">
        <v>329730</v>
      </c>
      <c r="I18" s="118">
        <f t="shared" si="1"/>
        <v>0.7983081377894421</v>
      </c>
      <c r="J18" s="77">
        <v>150875</v>
      </c>
      <c r="K18" s="118">
        <f t="shared" si="2"/>
        <v>0.36528292933303635</v>
      </c>
      <c r="L18" s="77">
        <v>106375</v>
      </c>
      <c r="M18" s="118">
        <f t="shared" si="3"/>
        <v>0.2575441365885782</v>
      </c>
      <c r="N18" s="119">
        <v>6399</v>
      </c>
      <c r="O18" s="81">
        <f t="shared" si="4"/>
        <v>0.01549259628700646</v>
      </c>
      <c r="P18" s="77">
        <v>1127</v>
      </c>
      <c r="Q18" s="82">
        <f t="shared" si="5"/>
        <v>0.0027285757173708828</v>
      </c>
      <c r="R18" s="76">
        <v>6908975</v>
      </c>
      <c r="S18" s="120" t="s">
        <v>52</v>
      </c>
      <c r="T18" s="81">
        <f t="shared" si="6"/>
        <v>0.09167380110653173</v>
      </c>
      <c r="U18" s="77">
        <v>77646</v>
      </c>
      <c r="V18" s="81">
        <f t="shared" si="7"/>
        <v>0.011238425381478439</v>
      </c>
      <c r="W18" s="77">
        <v>669596</v>
      </c>
      <c r="X18" s="81">
        <f t="shared" si="8"/>
        <v>0.09691683643376912</v>
      </c>
      <c r="Y18" s="77">
        <v>555839</v>
      </c>
      <c r="Z18" s="81">
        <f t="shared" si="9"/>
        <v>0.08045173126259685</v>
      </c>
      <c r="AA18" s="77">
        <v>4064590</v>
      </c>
      <c r="AB18" s="81">
        <f t="shared" si="10"/>
        <v>0.5883057906563564</v>
      </c>
      <c r="AC18" s="77">
        <v>1597311</v>
      </c>
      <c r="AD18" s="77">
        <v>869028</v>
      </c>
      <c r="AE18" s="78">
        <f t="shared" si="11"/>
        <v>0.5440568555528635</v>
      </c>
    </row>
    <row r="19" spans="2:31" ht="13.5" thickBot="1">
      <c r="B19" s="84"/>
      <c r="C19" s="12"/>
      <c r="D19" s="15"/>
      <c r="E19" s="15"/>
      <c r="F19" s="24"/>
      <c r="G19" s="15"/>
      <c r="H19" s="15"/>
      <c r="I19" s="24"/>
      <c r="J19" s="15"/>
      <c r="K19" s="24"/>
      <c r="L19" s="15"/>
      <c r="M19" s="24"/>
      <c r="N19" s="15"/>
      <c r="O19" s="24"/>
      <c r="P19" s="15"/>
      <c r="Q19" s="24"/>
      <c r="R19" s="19"/>
      <c r="S19" s="19"/>
      <c r="T19" s="24"/>
      <c r="U19" s="19"/>
      <c r="V19" s="24"/>
      <c r="W19" s="15"/>
      <c r="X19" s="24"/>
      <c r="Y19" s="15"/>
      <c r="Z19" s="24"/>
      <c r="AA19" s="15"/>
      <c r="AB19" s="24"/>
      <c r="AC19" s="19"/>
      <c r="AD19" s="19"/>
      <c r="AE19" s="24"/>
    </row>
    <row r="20" spans="2:31" s="94" customFormat="1" ht="23.25" customHeight="1" thickBot="1">
      <c r="B20" s="85" t="s">
        <v>1</v>
      </c>
      <c r="C20" s="86">
        <v>2489</v>
      </c>
      <c r="D20" s="87">
        <v>2059046</v>
      </c>
      <c r="E20" s="88">
        <v>1172055</v>
      </c>
      <c r="F20" s="89">
        <v>0.5692223486022168</v>
      </c>
      <c r="G20" s="90">
        <v>203163</v>
      </c>
      <c r="H20" s="91">
        <v>168464</v>
      </c>
      <c r="I20" s="121">
        <v>0.829206105442428</v>
      </c>
      <c r="J20" s="88">
        <v>84668</v>
      </c>
      <c r="K20" s="121">
        <v>0.41674911278136273</v>
      </c>
      <c r="L20" s="91">
        <v>57704</v>
      </c>
      <c r="M20" s="121">
        <v>0.28402809566702597</v>
      </c>
      <c r="N20" s="91">
        <v>6465</v>
      </c>
      <c r="O20" s="92">
        <v>0.031821739194636815</v>
      </c>
      <c r="P20" s="88">
        <v>714</v>
      </c>
      <c r="Q20" s="93">
        <v>0.003514419456298637</v>
      </c>
      <c r="R20" s="87">
        <v>3841026</v>
      </c>
      <c r="S20" s="88">
        <v>1162410</v>
      </c>
      <c r="T20" s="92">
        <v>0.30263007852589385</v>
      </c>
      <c r="U20" s="88">
        <v>311860</v>
      </c>
      <c r="V20" s="92">
        <v>0.08119184821972046</v>
      </c>
      <c r="W20" s="88">
        <v>490466</v>
      </c>
      <c r="X20" s="92">
        <v>0.1276914032865177</v>
      </c>
      <c r="Y20" s="88">
        <v>247724</v>
      </c>
      <c r="Z20" s="92">
        <v>0.06449422628224855</v>
      </c>
      <c r="AA20" s="88">
        <v>1975728</v>
      </c>
      <c r="AB20" s="92">
        <v>0.5143750654122101</v>
      </c>
      <c r="AC20" s="88">
        <v>764430</v>
      </c>
      <c r="AD20" s="88">
        <v>331104</v>
      </c>
      <c r="AE20" s="89">
        <v>0.4331384168596209</v>
      </c>
    </row>
    <row r="21" spans="2:31" ht="15.75" thickBot="1">
      <c r="B21" s="95"/>
      <c r="C21" s="12"/>
      <c r="D21" s="15"/>
      <c r="E21" s="15"/>
      <c r="F21" s="24"/>
      <c r="G21" s="15"/>
      <c r="H21" s="15"/>
      <c r="I21" s="24"/>
      <c r="J21" s="15"/>
      <c r="K21" s="24"/>
      <c r="L21" s="15"/>
      <c r="M21" s="24"/>
      <c r="N21" s="15"/>
      <c r="O21" s="24"/>
      <c r="P21" s="15"/>
      <c r="Q21" s="24"/>
      <c r="R21" s="19"/>
      <c r="S21" s="19"/>
      <c r="T21" s="24"/>
      <c r="U21" s="19"/>
      <c r="V21" s="24"/>
      <c r="W21" s="15"/>
      <c r="X21" s="24"/>
      <c r="Y21" s="15"/>
      <c r="Z21" s="24"/>
      <c r="AA21" s="15"/>
      <c r="AB21" s="24"/>
      <c r="AC21" s="19"/>
      <c r="AD21" s="19"/>
      <c r="AE21" s="24"/>
    </row>
    <row r="22" spans="2:31" s="94" customFormat="1" ht="23.25" customHeight="1" thickBot="1">
      <c r="B22" s="85" t="s">
        <v>38</v>
      </c>
      <c r="C22" s="86">
        <f>SUM(C18+C17+C16+C15+C14+C13+C12+C11+C10+C9)</f>
        <v>23363</v>
      </c>
      <c r="D22" s="87">
        <f>SUM(D18+D17+D16+D15+D14+D13+D12+D11+D10+D9)</f>
        <v>19752918</v>
      </c>
      <c r="E22" s="88">
        <f>SUM(E18+E17+E16+E15+E14+E13+E12+E11+E10+E9)</f>
        <v>11768202</v>
      </c>
      <c r="F22" s="89">
        <f>SUM(E22/D22)</f>
        <v>0.595770305936571</v>
      </c>
      <c r="G22" s="90">
        <f>SUM(G18+G17+G16+G15+G14+G13+G12+G11+G10+G9)</f>
        <v>1997315</v>
      </c>
      <c r="H22" s="91">
        <f>SUM(H18+H17+H16+H15+H14+H13+H12+H11+H10+H9)</f>
        <v>1606890</v>
      </c>
      <c r="I22" s="121">
        <f>SUM(H22/G22)</f>
        <v>0.8045250749130708</v>
      </c>
      <c r="J22" s="88">
        <f>SUM(J18+J17+J16+J15+J14+J13+J12+J11+J10+J9)</f>
        <v>745769</v>
      </c>
      <c r="K22" s="121">
        <f>SUM(J22/G22)</f>
        <v>0.37338577039675763</v>
      </c>
      <c r="L22" s="91">
        <f>SUM(L18+L17+L16+L15+L14+L13+L12+L11+L10+L9)</f>
        <v>546199</v>
      </c>
      <c r="M22" s="121">
        <f>SUM(L22/G22)</f>
        <v>0.2734666289493645</v>
      </c>
      <c r="N22" s="91">
        <f>SUM(N18+N17+N16+N15+N14+N13+N12+N11+N10+N9)</f>
        <v>49896</v>
      </c>
      <c r="O22" s="92">
        <f>SUM(N22/G22)</f>
        <v>0.02498153771438156</v>
      </c>
      <c r="P22" s="88">
        <f>SUM(P18+P17+P16+P15+P14+P13+P12+P11+P10+P9)</f>
        <v>6597</v>
      </c>
      <c r="Q22" s="93">
        <f>SUM(P22/G22)</f>
        <v>0.0033029341891489326</v>
      </c>
      <c r="R22" s="87">
        <f>SUM(R18+R17+R16+R15+R14+R13+R12+R11+R10+R9)</f>
        <v>34022726</v>
      </c>
      <c r="S22" s="88">
        <f>SUM(S18+S17+S16+S15+S14+S13+S12+S11+S10+S9)</f>
        <v>4240192</v>
      </c>
      <c r="T22" s="92">
        <f>SUM(S22/R22)</f>
        <v>0.12462822643899846</v>
      </c>
      <c r="U22" s="88">
        <f>SUM(U18+U17+U16+U15+U14+U13+U12+U11+U10+U9)</f>
        <v>898517</v>
      </c>
      <c r="V22" s="92">
        <f>SUM(U22/R22)</f>
        <v>0.026409318289192935</v>
      </c>
      <c r="W22" s="88">
        <f>SUM(W18+W17+W16+W15+W14+W13+W12+W11+W10+W9)</f>
        <v>3241421</v>
      </c>
      <c r="X22" s="92">
        <f>SUM(W22/R22)</f>
        <v>0.09527223068486634</v>
      </c>
      <c r="Y22" s="88">
        <f>SUM(Y18+Y17+Y16+Y15+Y14+Y13+Y12+Y11+Y10+Y9)</f>
        <v>2040815</v>
      </c>
      <c r="Z22" s="92">
        <f>SUM(Y22/R22)</f>
        <v>0.0599838766593835</v>
      </c>
      <c r="AA22" s="88">
        <f>SUM(AA18+AA17+AA16+AA15+AA14+AA13+AA12+AA11+AA10+AA9)</f>
        <v>18996277</v>
      </c>
      <c r="AB22" s="92">
        <f>SUM(AA22/R22)</f>
        <v>0.5583408278337251</v>
      </c>
      <c r="AC22" s="88">
        <f>SUM(AC18+AC17+AC16+AC15+AC14+AC13+AC12+AC11+AC10+AC9)</f>
        <v>7398048</v>
      </c>
      <c r="AD22" s="88">
        <f>SUM(AD18+AD17+AD16+AD15+AD14+AD13+AD12+AD11+AD10+AD9)</f>
        <v>4237940</v>
      </c>
      <c r="AE22" s="89">
        <f>SUM(AD22/AC22)</f>
        <v>0.5728457020013928</v>
      </c>
    </row>
    <row r="23" spans="2:31" ht="13.5" thickBot="1">
      <c r="B23" s="84"/>
      <c r="C23" s="12"/>
      <c r="D23" s="15"/>
      <c r="E23" s="15"/>
      <c r="F23" s="24"/>
      <c r="G23" s="15"/>
      <c r="H23" s="15"/>
      <c r="I23" s="24"/>
      <c r="J23" s="15"/>
      <c r="K23" s="24"/>
      <c r="L23" s="15"/>
      <c r="M23" s="24"/>
      <c r="N23" s="15"/>
      <c r="O23" s="24"/>
      <c r="P23" s="15"/>
      <c r="Q23" s="24"/>
      <c r="R23" s="19"/>
      <c r="S23" s="19"/>
      <c r="T23" s="24"/>
      <c r="U23" s="19"/>
      <c r="V23" s="24"/>
      <c r="W23" s="15"/>
      <c r="X23" s="24"/>
      <c r="Y23" s="15"/>
      <c r="Z23" s="24"/>
      <c r="AA23" s="15"/>
      <c r="AB23" s="24"/>
      <c r="AC23" s="19"/>
      <c r="AD23" s="19"/>
      <c r="AE23" s="24"/>
    </row>
    <row r="24" spans="2:31" s="100" customFormat="1" ht="29.25" customHeight="1" thickBot="1">
      <c r="B24" s="96" t="s">
        <v>39</v>
      </c>
      <c r="C24" s="97">
        <v>63619</v>
      </c>
      <c r="D24" s="87">
        <v>58782737</v>
      </c>
      <c r="E24" s="88">
        <v>37601618</v>
      </c>
      <c r="F24" s="89">
        <f>SUM(E24/D24)</f>
        <v>0.6396710993569421</v>
      </c>
      <c r="G24" s="98">
        <v>5860109</v>
      </c>
      <c r="H24" s="88">
        <v>4688865</v>
      </c>
      <c r="I24" s="92">
        <f>SUM(H24/G24)</f>
        <v>0.800132727906597</v>
      </c>
      <c r="J24" s="99">
        <v>2066547</v>
      </c>
      <c r="K24" s="122">
        <f>SUM(J24/G24)</f>
        <v>0.35264651220651355</v>
      </c>
      <c r="L24" s="99">
        <v>1647721</v>
      </c>
      <c r="M24" s="122">
        <f>SUM(L24/G24)</f>
        <v>0.2811758279581489</v>
      </c>
      <c r="N24" s="99">
        <v>167048</v>
      </c>
      <c r="O24" s="92">
        <f>SUM(N24/G24)</f>
        <v>0.028505954411428183</v>
      </c>
      <c r="P24" s="99">
        <v>17237</v>
      </c>
      <c r="Q24" s="93">
        <f>SUM(P24/G24)</f>
        <v>0.0029414128645047386</v>
      </c>
      <c r="R24" s="87">
        <v>97483412</v>
      </c>
      <c r="S24" s="99">
        <v>6044547</v>
      </c>
      <c r="T24" s="92">
        <f>SUM(S24/R24)</f>
        <v>0.06200590311713751</v>
      </c>
      <c r="U24" s="99">
        <v>1002236</v>
      </c>
      <c r="V24" s="92">
        <f>SUM(U24/R24)</f>
        <v>0.01028109274632283</v>
      </c>
      <c r="W24" s="99">
        <v>5942091</v>
      </c>
      <c r="X24" s="92">
        <f>SUM(W24/R24)</f>
        <v>0.06095489353614336</v>
      </c>
      <c r="Y24" s="99">
        <v>4154778</v>
      </c>
      <c r="Z24" s="92">
        <f>SUM(Y24/R24)</f>
        <v>0.04262035883602433</v>
      </c>
      <c r="AA24" s="99">
        <v>56718834</v>
      </c>
      <c r="AB24" s="92">
        <f>SUM(AA24/R24)</f>
        <v>0.5818306195519706</v>
      </c>
      <c r="AC24" s="99">
        <v>21513235</v>
      </c>
      <c r="AD24" s="99">
        <v>15446426</v>
      </c>
      <c r="AE24" s="89">
        <f>SUM(AD24/AC24)</f>
        <v>0.717996433358349</v>
      </c>
    </row>
  </sheetData>
  <mergeCells count="19">
    <mergeCell ref="D3:I3"/>
    <mergeCell ref="D5:F5"/>
    <mergeCell ref="G5:Q5"/>
    <mergeCell ref="R5:AE5"/>
    <mergeCell ref="C6:C7"/>
    <mergeCell ref="D6:D7"/>
    <mergeCell ref="E6:F6"/>
    <mergeCell ref="H6:I6"/>
    <mergeCell ref="J6:K6"/>
    <mergeCell ref="L6:M6"/>
    <mergeCell ref="N6:O6"/>
    <mergeCell ref="P6:Q6"/>
    <mergeCell ref="R6:R7"/>
    <mergeCell ref="AA6:AB6"/>
    <mergeCell ref="AC6:AE6"/>
    <mergeCell ref="S6:T6"/>
    <mergeCell ref="U6:V6"/>
    <mergeCell ref="W6:X6"/>
    <mergeCell ref="Y6:Z6"/>
  </mergeCells>
  <printOptions horizontalCentered="1"/>
  <pageMargins left="0.2755905511811024" right="0.5905511811023623" top="0.83" bottom="1" header="0" footer="0"/>
  <pageSetup horizontalDpi="300" verticalDpi="300" orientation="landscape" scale="65" r:id="rId1"/>
  <headerFooter alignWithMargins="0">
    <oddHeader>&amp;LProcesos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H44"/>
  <sheetViews>
    <sheetView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2.7109375" style="0" customWidth="1"/>
    <col min="2" max="2" width="35.8515625" style="84" customWidth="1"/>
    <col min="3" max="3" width="11.7109375" style="12" customWidth="1"/>
    <col min="4" max="5" width="12.140625" style="15" customWidth="1"/>
    <col min="6" max="6" width="8.7109375" style="24" customWidth="1"/>
    <col min="7" max="7" width="13.421875" style="15" customWidth="1"/>
    <col min="8" max="8" width="10.57421875" style="15" customWidth="1"/>
    <col min="9" max="9" width="9.00390625" style="24" customWidth="1"/>
    <col min="10" max="10" width="11.00390625" style="15" customWidth="1"/>
    <col min="11" max="11" width="10.00390625" style="24" customWidth="1"/>
    <col min="12" max="12" width="10.7109375" style="15" customWidth="1"/>
    <col min="13" max="13" width="8.8515625" style="24" customWidth="1"/>
    <col min="14" max="14" width="9.421875" style="15" customWidth="1"/>
    <col min="15" max="15" width="8.421875" style="24" customWidth="1"/>
    <col min="16" max="16" width="7.8515625" style="15" customWidth="1"/>
    <col min="17" max="17" width="7.8515625" style="24" customWidth="1"/>
    <col min="18" max="18" width="12.7109375" style="19" customWidth="1"/>
    <col min="19" max="19" width="12.00390625" style="19" customWidth="1"/>
    <col min="20" max="20" width="11.00390625" style="24" customWidth="1"/>
    <col min="21" max="21" width="10.421875" style="19" customWidth="1"/>
    <col min="22" max="22" width="7.7109375" style="24" customWidth="1"/>
    <col min="23" max="23" width="11.140625" style="15" customWidth="1"/>
    <col min="24" max="24" width="7.7109375" style="24" customWidth="1"/>
    <col min="25" max="25" width="12.140625" style="15" customWidth="1"/>
    <col min="26" max="26" width="10.57421875" style="24" customWidth="1"/>
    <col min="27" max="27" width="11.7109375" style="15" customWidth="1"/>
    <col min="28" max="28" width="11.140625" style="24" customWidth="1"/>
    <col min="29" max="29" width="10.140625" style="19" customWidth="1"/>
    <col min="30" max="30" width="11.140625" style="19" customWidth="1"/>
    <col min="31" max="31" width="11.00390625" style="24" customWidth="1"/>
    <col min="32" max="32" width="7.7109375" style="0" customWidth="1"/>
  </cols>
  <sheetData>
    <row r="1" spans="2:31" s="6" customFormat="1" ht="18">
      <c r="B1" s="1"/>
      <c r="C1" s="2"/>
      <c r="D1" s="3" t="s">
        <v>0</v>
      </c>
      <c r="E1" s="3"/>
      <c r="F1" s="4"/>
      <c r="G1" s="3"/>
      <c r="H1" s="3"/>
      <c r="I1" s="4"/>
      <c r="J1" s="3"/>
      <c r="K1" s="4"/>
      <c r="L1" s="3"/>
      <c r="M1" s="4"/>
      <c r="N1" s="3"/>
      <c r="O1" s="4"/>
      <c r="P1" s="3"/>
      <c r="Q1" s="4"/>
      <c r="R1" s="5"/>
      <c r="S1" s="5"/>
      <c r="T1" s="4"/>
      <c r="U1" s="5"/>
      <c r="V1" s="4"/>
      <c r="W1" s="3"/>
      <c r="X1" s="4"/>
      <c r="Y1" s="3"/>
      <c r="Z1" s="4"/>
      <c r="AA1" s="3"/>
      <c r="AB1" s="4"/>
      <c r="AC1" s="5"/>
      <c r="AD1" s="5"/>
      <c r="AE1" s="4"/>
    </row>
    <row r="2" spans="4:31" s="7" customFormat="1" ht="15.75">
      <c r="D2" s="8" t="s">
        <v>53</v>
      </c>
      <c r="E2" s="8"/>
      <c r="F2" s="9"/>
      <c r="G2" s="8"/>
      <c r="H2" s="8"/>
      <c r="I2" s="9"/>
      <c r="J2" s="8"/>
      <c r="K2" s="9"/>
      <c r="L2" s="8"/>
      <c r="M2" s="9"/>
      <c r="N2" s="8"/>
      <c r="O2" s="9"/>
      <c r="P2" s="8"/>
      <c r="Q2" s="9"/>
      <c r="R2" s="10"/>
      <c r="S2" s="10"/>
      <c r="T2" s="9"/>
      <c r="U2" s="10"/>
      <c r="V2" s="9"/>
      <c r="W2" s="8"/>
      <c r="X2" s="9"/>
      <c r="Y2" s="8"/>
      <c r="Z2" s="9"/>
      <c r="AA2" s="8"/>
      <c r="AB2" s="9"/>
      <c r="AC2" s="10"/>
      <c r="AD2" s="10"/>
      <c r="AE2" s="9"/>
    </row>
    <row r="3" spans="3:31" s="20" customFormat="1" ht="12.75">
      <c r="C3" s="12"/>
      <c r="D3" s="210" t="s">
        <v>54</v>
      </c>
      <c r="E3" s="210"/>
      <c r="F3" s="210"/>
      <c r="G3" s="210"/>
      <c r="H3" s="210"/>
      <c r="I3" s="210"/>
      <c r="J3" s="23"/>
      <c r="K3" s="24"/>
      <c r="L3" s="23"/>
      <c r="M3" s="24"/>
      <c r="N3" s="23"/>
      <c r="O3" s="24"/>
      <c r="P3" s="23"/>
      <c r="Q3" s="24"/>
      <c r="R3" s="25"/>
      <c r="S3" s="25"/>
      <c r="T3" s="26"/>
      <c r="U3" s="27"/>
      <c r="V3" s="24"/>
      <c r="W3" s="23"/>
      <c r="X3" s="24"/>
      <c r="Y3" s="23"/>
      <c r="Z3" s="24"/>
      <c r="AA3" s="23"/>
      <c r="AB3" s="24"/>
      <c r="AC3" s="19"/>
      <c r="AD3" s="19"/>
      <c r="AE3" s="24"/>
    </row>
    <row r="4" spans="3:31" s="20" customFormat="1" ht="13.5" thickBot="1">
      <c r="C4" s="12"/>
      <c r="D4" s="21"/>
      <c r="E4" s="21"/>
      <c r="F4" s="21"/>
      <c r="G4" s="21"/>
      <c r="H4" s="21"/>
      <c r="I4" s="103"/>
      <c r="J4" s="23"/>
      <c r="K4" s="24"/>
      <c r="L4" s="23"/>
      <c r="M4" s="24"/>
      <c r="N4" s="23"/>
      <c r="O4" s="24"/>
      <c r="P4" s="23"/>
      <c r="Q4" s="24"/>
      <c r="R4" s="25"/>
      <c r="S4" s="25"/>
      <c r="T4" s="26"/>
      <c r="U4" s="27"/>
      <c r="V4" s="24"/>
      <c r="W4" s="23"/>
      <c r="X4" s="24"/>
      <c r="Y4" s="23"/>
      <c r="Z4" s="24"/>
      <c r="AA4" s="23"/>
      <c r="AB4" s="24"/>
      <c r="AC4" s="19"/>
      <c r="AD4" s="19"/>
      <c r="AE4" s="24"/>
    </row>
    <row r="5" spans="2:34" s="31" customFormat="1" ht="21.75" customHeight="1" thickBot="1">
      <c r="B5" s="188" t="s">
        <v>2</v>
      </c>
      <c r="C5" s="189"/>
      <c r="D5" s="190" t="s">
        <v>3</v>
      </c>
      <c r="E5" s="191"/>
      <c r="F5" s="192"/>
      <c r="G5" s="193" t="s">
        <v>4</v>
      </c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96" t="s">
        <v>5</v>
      </c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  <c r="AF5" s="30"/>
      <c r="AG5" s="30"/>
      <c r="AH5" s="30"/>
    </row>
    <row r="6" spans="2:31" s="104" customFormat="1" ht="21" customHeight="1">
      <c r="B6" s="105" t="s">
        <v>6</v>
      </c>
      <c r="C6" s="204" t="s">
        <v>7</v>
      </c>
      <c r="D6" s="206" t="s">
        <v>8</v>
      </c>
      <c r="E6" s="208" t="s">
        <v>9</v>
      </c>
      <c r="F6" s="209"/>
      <c r="G6" s="106" t="s">
        <v>10</v>
      </c>
      <c r="H6" s="198" t="s">
        <v>11</v>
      </c>
      <c r="I6" s="198"/>
      <c r="J6" s="198" t="s">
        <v>12</v>
      </c>
      <c r="K6" s="198"/>
      <c r="L6" s="198" t="s">
        <v>13</v>
      </c>
      <c r="M6" s="198"/>
      <c r="N6" s="198" t="s">
        <v>14</v>
      </c>
      <c r="O6" s="198"/>
      <c r="P6" s="198" t="s">
        <v>15</v>
      </c>
      <c r="Q6" s="203"/>
      <c r="R6" s="107" t="s">
        <v>16</v>
      </c>
      <c r="S6" s="198" t="s">
        <v>17</v>
      </c>
      <c r="T6" s="198"/>
      <c r="U6" s="198" t="s">
        <v>18</v>
      </c>
      <c r="V6" s="198"/>
      <c r="W6" s="198" t="s">
        <v>19</v>
      </c>
      <c r="X6" s="198"/>
      <c r="Y6" s="202" t="s">
        <v>20</v>
      </c>
      <c r="Z6" s="202"/>
      <c r="AA6" s="198" t="s">
        <v>21</v>
      </c>
      <c r="AB6" s="198"/>
      <c r="AC6" s="199" t="s">
        <v>22</v>
      </c>
      <c r="AD6" s="200"/>
      <c r="AE6" s="201"/>
    </row>
    <row r="7" spans="2:31" s="104" customFormat="1" ht="20.25" customHeight="1" thickBot="1">
      <c r="B7" s="109" t="s">
        <v>41</v>
      </c>
      <c r="C7" s="205"/>
      <c r="D7" s="207"/>
      <c r="E7" s="110" t="s">
        <v>23</v>
      </c>
      <c r="F7" s="35" t="s">
        <v>24</v>
      </c>
      <c r="G7" s="111" t="s">
        <v>25</v>
      </c>
      <c r="H7" s="112" t="s">
        <v>25</v>
      </c>
      <c r="I7" s="38" t="s">
        <v>24</v>
      </c>
      <c r="J7" s="112" t="s">
        <v>25</v>
      </c>
      <c r="K7" s="38" t="s">
        <v>24</v>
      </c>
      <c r="L7" s="112" t="s">
        <v>25</v>
      </c>
      <c r="M7" s="38" t="s">
        <v>24</v>
      </c>
      <c r="N7" s="112" t="s">
        <v>25</v>
      </c>
      <c r="O7" s="38" t="s">
        <v>24</v>
      </c>
      <c r="P7" s="112" t="s">
        <v>25</v>
      </c>
      <c r="Q7" s="39" t="s">
        <v>24</v>
      </c>
      <c r="R7" s="108"/>
      <c r="S7" s="113" t="s">
        <v>25</v>
      </c>
      <c r="T7" s="41" t="s">
        <v>24</v>
      </c>
      <c r="U7" s="113" t="s">
        <v>25</v>
      </c>
      <c r="V7" s="41" t="s">
        <v>24</v>
      </c>
      <c r="W7" s="113" t="s">
        <v>25</v>
      </c>
      <c r="X7" s="41" t="s">
        <v>24</v>
      </c>
      <c r="Y7" s="113" t="s">
        <v>25</v>
      </c>
      <c r="Z7" s="41" t="s">
        <v>24</v>
      </c>
      <c r="AA7" s="113" t="s">
        <v>25</v>
      </c>
      <c r="AB7" s="41" t="s">
        <v>24</v>
      </c>
      <c r="AC7" s="114" t="s">
        <v>25</v>
      </c>
      <c r="AD7" s="114" t="s">
        <v>26</v>
      </c>
      <c r="AE7" s="35" t="s">
        <v>24</v>
      </c>
    </row>
    <row r="8" spans="2:31" s="49" customFormat="1" ht="12" thickBot="1">
      <c r="B8" s="43"/>
      <c r="C8" s="44"/>
      <c r="D8" s="45"/>
      <c r="E8" s="45"/>
      <c r="F8" s="46"/>
      <c r="G8" s="45"/>
      <c r="H8" s="45"/>
      <c r="I8" s="46"/>
      <c r="J8" s="45"/>
      <c r="K8" s="46"/>
      <c r="L8" s="45"/>
      <c r="M8" s="46"/>
      <c r="N8" s="45"/>
      <c r="O8" s="46"/>
      <c r="P8" s="45"/>
      <c r="Q8" s="46"/>
      <c r="R8" s="47"/>
      <c r="S8" s="47"/>
      <c r="T8" s="46"/>
      <c r="U8" s="47"/>
      <c r="V8" s="46"/>
      <c r="W8" s="45"/>
      <c r="X8" s="46"/>
      <c r="Y8" s="45"/>
      <c r="Z8" s="46"/>
      <c r="AA8" s="45"/>
      <c r="AB8" s="46"/>
      <c r="AC8" s="47"/>
      <c r="AD8" s="47"/>
      <c r="AE8" s="48"/>
    </row>
    <row r="9" spans="2:31" s="60" customFormat="1" ht="12.75">
      <c r="B9" s="123" t="s">
        <v>27</v>
      </c>
      <c r="C9" s="124">
        <v>160</v>
      </c>
      <c r="D9" s="125">
        <v>188043</v>
      </c>
      <c r="E9" s="126">
        <v>94948</v>
      </c>
      <c r="F9" s="127">
        <f>SUM(E9/D9)</f>
        <v>0.5049270645543839</v>
      </c>
      <c r="G9" s="128">
        <v>17334</v>
      </c>
      <c r="H9" s="129">
        <v>12029</v>
      </c>
      <c r="I9" s="130">
        <f>SUM(H9/G9)</f>
        <v>0.6939540786892812</v>
      </c>
      <c r="J9" s="129">
        <v>5192</v>
      </c>
      <c r="K9" s="130">
        <f>SUM(J9/G9)</f>
        <v>0.29952694127148954</v>
      </c>
      <c r="L9" s="131">
        <v>4260</v>
      </c>
      <c r="M9" s="130">
        <f>SUM(L9/G9)</f>
        <v>0.24575977847005884</v>
      </c>
      <c r="N9" s="129">
        <v>216</v>
      </c>
      <c r="O9" s="130">
        <f>SUM(N9/G9)</f>
        <v>0.012461059190031152</v>
      </c>
      <c r="P9" s="129">
        <v>110</v>
      </c>
      <c r="Q9" s="132">
        <f>SUM(P9/G9)</f>
        <v>0.00634590977270105</v>
      </c>
      <c r="R9" s="133">
        <v>365666</v>
      </c>
      <c r="S9" s="129">
        <v>206272</v>
      </c>
      <c r="T9" s="130">
        <f>SUM(S9/R9)</f>
        <v>0.5640994787593049</v>
      </c>
      <c r="U9" s="129">
        <v>65697</v>
      </c>
      <c r="V9" s="130">
        <f>SUM(U9/R9)</f>
        <v>0.179663955631642</v>
      </c>
      <c r="W9" s="131">
        <v>66998</v>
      </c>
      <c r="X9" s="130">
        <f>SUM(W9/R9)</f>
        <v>0.18322184725952098</v>
      </c>
      <c r="Y9" s="131">
        <v>24566</v>
      </c>
      <c r="Z9" s="130">
        <f>SUM(Y9/R9)</f>
        <v>0.06718152631089573</v>
      </c>
      <c r="AA9" s="131">
        <v>167795</v>
      </c>
      <c r="AB9" s="130">
        <f>SUM(AA9/R9)</f>
        <v>0.458875038969989</v>
      </c>
      <c r="AC9" s="129">
        <v>50633</v>
      </c>
      <c r="AD9" s="129">
        <v>13513</v>
      </c>
      <c r="AE9" s="134">
        <f>SUM(AD9/AC9)</f>
        <v>0.2668812829577548</v>
      </c>
    </row>
    <row r="10" spans="2:31" s="60" customFormat="1" ht="12.75">
      <c r="B10" s="123" t="s">
        <v>28</v>
      </c>
      <c r="C10" s="135">
        <v>150</v>
      </c>
      <c r="D10" s="136">
        <v>170428</v>
      </c>
      <c r="E10" s="131">
        <v>80674</v>
      </c>
      <c r="F10" s="134">
        <f>SUM(E10/D10)</f>
        <v>0.47336118478184336</v>
      </c>
      <c r="G10" s="128">
        <v>16099</v>
      </c>
      <c r="H10" s="129">
        <v>9618</v>
      </c>
      <c r="I10" s="130">
        <f>SUM(H10/G10)</f>
        <v>0.5974284117025902</v>
      </c>
      <c r="J10" s="129">
        <v>3931</v>
      </c>
      <c r="K10" s="130">
        <f>SUM(J10/G10)</f>
        <v>0.24417665693521337</v>
      </c>
      <c r="L10" s="131">
        <v>2936</v>
      </c>
      <c r="M10" s="130">
        <f>SUM(L10/G10)</f>
        <v>0.1823715758742779</v>
      </c>
      <c r="N10" s="129">
        <v>846</v>
      </c>
      <c r="O10" s="130">
        <f>SUM(N10/G10)</f>
        <v>0.052549847816634576</v>
      </c>
      <c r="P10" s="129">
        <v>36</v>
      </c>
      <c r="Q10" s="132">
        <f>SUM(P10/G10)</f>
        <v>0.002236163736878067</v>
      </c>
      <c r="R10" s="137">
        <v>322240</v>
      </c>
      <c r="S10" s="129">
        <v>166854</v>
      </c>
      <c r="T10" s="130">
        <f>SUM(S10/R10)</f>
        <v>0.5177941906653426</v>
      </c>
      <c r="U10" s="129">
        <v>67832</v>
      </c>
      <c r="V10" s="130">
        <f>SUM(U10/R10)</f>
        <v>0.2105014895729891</v>
      </c>
      <c r="W10" s="131">
        <v>51112</v>
      </c>
      <c r="X10" s="130">
        <f>SUM(W10/R10)</f>
        <v>0.15861469712015888</v>
      </c>
      <c r="Y10" s="131">
        <v>31953</v>
      </c>
      <c r="Z10" s="130">
        <f>SUM(Y10/R10)</f>
        <v>0.09915901191658391</v>
      </c>
      <c r="AA10" s="131">
        <v>123927</v>
      </c>
      <c r="AB10" s="130">
        <f>SUM(AA10/R10)</f>
        <v>0.384579816285998</v>
      </c>
      <c r="AC10" s="129">
        <v>47849</v>
      </c>
      <c r="AD10" s="129">
        <v>9965</v>
      </c>
      <c r="AE10" s="134">
        <f>SUM(AD10/AC10)</f>
        <v>0.2082593157641748</v>
      </c>
    </row>
    <row r="11" spans="2:31" s="60" customFormat="1" ht="13.5" thickBot="1">
      <c r="B11" s="138" t="s">
        <v>42</v>
      </c>
      <c r="C11" s="139">
        <v>1929</v>
      </c>
      <c r="D11" s="140">
        <v>2087585</v>
      </c>
      <c r="E11" s="141">
        <v>1089447</v>
      </c>
      <c r="F11" s="142">
        <f>SUM(E11/D11)</f>
        <v>0.5218695286658986</v>
      </c>
      <c r="G11" s="143">
        <v>197161</v>
      </c>
      <c r="H11" s="144">
        <v>134548</v>
      </c>
      <c r="I11" s="145">
        <f>SUM(H11/G11)</f>
        <v>0.6824270520031852</v>
      </c>
      <c r="J11" s="144">
        <v>67503</v>
      </c>
      <c r="K11" s="145">
        <f>SUM(J11/G11)</f>
        <v>0.3423750133139921</v>
      </c>
      <c r="L11" s="141">
        <v>45520</v>
      </c>
      <c r="M11" s="145">
        <f>SUM(L11/G11)</f>
        <v>0.23087730332063644</v>
      </c>
      <c r="N11" s="144">
        <v>5908</v>
      </c>
      <c r="O11" s="145">
        <f>SUM(N11/G11)</f>
        <v>0.02996535826050791</v>
      </c>
      <c r="P11" s="144">
        <v>675</v>
      </c>
      <c r="Q11" s="146">
        <f>SUM(P11/G11)</f>
        <v>0.0034235979732299996</v>
      </c>
      <c r="R11" s="147">
        <v>3920862</v>
      </c>
      <c r="S11" s="144">
        <v>809562</v>
      </c>
      <c r="T11" s="145">
        <f>SUM(S11/R11)</f>
        <v>0.20647551482301596</v>
      </c>
      <c r="U11" s="144">
        <v>295868</v>
      </c>
      <c r="V11" s="145">
        <f>SUM(U11/R11)</f>
        <v>0.07545993712607074</v>
      </c>
      <c r="W11" s="141">
        <v>522608</v>
      </c>
      <c r="X11" s="145">
        <f>SUM(W11/R11)</f>
        <v>0.13328905735524485</v>
      </c>
      <c r="Y11" s="141">
        <v>399524</v>
      </c>
      <c r="Z11" s="145">
        <f>SUM(Y11/R11)</f>
        <v>0.1018969808169734</v>
      </c>
      <c r="AA11" s="141">
        <v>2016925</v>
      </c>
      <c r="AB11" s="145">
        <f>SUM(AA11/R11)</f>
        <v>0.5144085662795579</v>
      </c>
      <c r="AC11" s="144">
        <v>778845</v>
      </c>
      <c r="AD11" s="144">
        <v>374974</v>
      </c>
      <c r="AE11" s="142">
        <f>SUM(AD11/AC11)</f>
        <v>0.4814488120229314</v>
      </c>
    </row>
    <row r="12" spans="2:31" s="49" customFormat="1" ht="12" thickBot="1">
      <c r="B12" s="148"/>
      <c r="C12" s="149"/>
      <c r="D12" s="150"/>
      <c r="E12" s="150"/>
      <c r="F12" s="151"/>
      <c r="G12" s="150"/>
      <c r="H12" s="150"/>
      <c r="I12" s="151"/>
      <c r="J12" s="150"/>
      <c r="K12" s="151"/>
      <c r="L12" s="150"/>
      <c r="M12" s="151"/>
      <c r="N12" s="150"/>
      <c r="O12" s="151"/>
      <c r="P12" s="150"/>
      <c r="Q12" s="151"/>
      <c r="R12" s="152"/>
      <c r="S12" s="152"/>
      <c r="T12" s="151"/>
      <c r="U12" s="152"/>
      <c r="V12" s="151"/>
      <c r="W12" s="150"/>
      <c r="X12" s="151"/>
      <c r="Y12" s="150"/>
      <c r="Z12" s="151"/>
      <c r="AA12" s="150"/>
      <c r="AB12" s="151"/>
      <c r="AC12" s="152"/>
      <c r="AD12" s="152"/>
      <c r="AE12" s="153"/>
    </row>
    <row r="13" spans="2:31" s="72" customFormat="1" ht="12.75">
      <c r="B13" s="154" t="s">
        <v>29</v>
      </c>
      <c r="C13" s="124">
        <v>439</v>
      </c>
      <c r="D13" s="125">
        <v>187253</v>
      </c>
      <c r="E13" s="126">
        <v>98168</v>
      </c>
      <c r="F13" s="127">
        <f>SUM(E13/D13)</f>
        <v>0.5242532829914608</v>
      </c>
      <c r="G13" s="155">
        <v>25815</v>
      </c>
      <c r="H13" s="126">
        <v>24246</v>
      </c>
      <c r="I13" s="156">
        <f>SUM(H13/G13)</f>
        <v>0.9392213829169088</v>
      </c>
      <c r="J13" s="126">
        <v>8982</v>
      </c>
      <c r="K13" s="156">
        <f>SUM(J13/G13)</f>
        <v>0.3479372457873329</v>
      </c>
      <c r="L13" s="126">
        <v>7263</v>
      </c>
      <c r="M13" s="156">
        <f>SUM(L13/G13)</f>
        <v>0.28134805345729225</v>
      </c>
      <c r="N13" s="126">
        <v>1842</v>
      </c>
      <c r="O13" s="156">
        <f>SUM(N13/G13)</f>
        <v>0.07135386403253922</v>
      </c>
      <c r="P13" s="126">
        <v>30</v>
      </c>
      <c r="Q13" s="157">
        <f>SUM(P13/G13)</f>
        <v>0.0011621150493898896</v>
      </c>
      <c r="R13" s="133">
        <v>311693</v>
      </c>
      <c r="S13" s="158">
        <v>26587</v>
      </c>
      <c r="T13" s="156">
        <f>SUM(S13/R13)</f>
        <v>0.08529867529909238</v>
      </c>
      <c r="U13" s="158">
        <v>4369</v>
      </c>
      <c r="V13" s="156">
        <f>SUM(U13/R13)</f>
        <v>0.014016997494329357</v>
      </c>
      <c r="W13" s="126">
        <v>22867</v>
      </c>
      <c r="X13" s="156">
        <f>SUM(W13/R13)</f>
        <v>0.07336385481868377</v>
      </c>
      <c r="Y13" s="126">
        <v>6244</v>
      </c>
      <c r="Z13" s="156">
        <f>SUM(Y13/R13)</f>
        <v>0.02003253201066434</v>
      </c>
      <c r="AA13" s="126">
        <v>177513</v>
      </c>
      <c r="AB13" s="156">
        <f>SUM(AA13/R13)</f>
        <v>0.5695123085856917</v>
      </c>
      <c r="AC13" s="158">
        <v>77015</v>
      </c>
      <c r="AD13" s="158">
        <v>41879</v>
      </c>
      <c r="AE13" s="127">
        <f>SUM(AD13/AC13)</f>
        <v>0.5437771862624164</v>
      </c>
    </row>
    <row r="14" spans="2:31" s="72" customFormat="1" ht="13.5" thickBot="1">
      <c r="B14" s="138" t="s">
        <v>43</v>
      </c>
      <c r="C14" s="139">
        <v>2710</v>
      </c>
      <c r="D14" s="140">
        <v>1938388</v>
      </c>
      <c r="E14" s="141">
        <v>1128099</v>
      </c>
      <c r="F14" s="142">
        <f>SUM(E14/D14)</f>
        <v>0.5819779115429935</v>
      </c>
      <c r="G14" s="140">
        <v>203170</v>
      </c>
      <c r="H14" s="141">
        <v>170256</v>
      </c>
      <c r="I14" s="145">
        <f>SUM(H14/G14)</f>
        <v>0.8379977358862036</v>
      </c>
      <c r="J14" s="141">
        <v>62921</v>
      </c>
      <c r="K14" s="145">
        <f>SUM(J14/G14)</f>
        <v>0.3096963134321012</v>
      </c>
      <c r="L14" s="141">
        <v>59057</v>
      </c>
      <c r="M14" s="145">
        <f>SUM(L14/G14)</f>
        <v>0.29067775754294434</v>
      </c>
      <c r="N14" s="141">
        <v>9652</v>
      </c>
      <c r="O14" s="145">
        <f>SUM(N14/G14)</f>
        <v>0.047507013830782104</v>
      </c>
      <c r="P14" s="141">
        <v>489</v>
      </c>
      <c r="Q14" s="146">
        <f>SUM(P14/G14)</f>
        <v>0.00240685140522715</v>
      </c>
      <c r="R14" s="147">
        <v>3052907</v>
      </c>
      <c r="S14" s="144">
        <v>84086</v>
      </c>
      <c r="T14" s="145">
        <f>SUM(S14/R14)</f>
        <v>0.027542928756100333</v>
      </c>
      <c r="U14" s="144">
        <v>14047</v>
      </c>
      <c r="V14" s="145">
        <f>SUM(U14/R14)</f>
        <v>0.0046011883100271316</v>
      </c>
      <c r="W14" s="141">
        <v>94487</v>
      </c>
      <c r="X14" s="145">
        <f>SUM(W14/R14)</f>
        <v>0.030949845507904434</v>
      </c>
      <c r="Y14" s="141">
        <v>42499</v>
      </c>
      <c r="Z14" s="145">
        <f>SUM(Y14/R14)</f>
        <v>0.01392083021199139</v>
      </c>
      <c r="AA14" s="141">
        <v>1796933</v>
      </c>
      <c r="AB14" s="145">
        <f>SUM(AA14/R14)</f>
        <v>0.5885973598278624</v>
      </c>
      <c r="AC14" s="144">
        <v>733379</v>
      </c>
      <c r="AD14" s="144">
        <v>604395</v>
      </c>
      <c r="AE14" s="142">
        <f>SUM(AD14/AC14)</f>
        <v>0.8241236795708631</v>
      </c>
    </row>
    <row r="15" spans="2:31" s="49" customFormat="1" ht="12" thickBot="1">
      <c r="B15" s="148"/>
      <c r="C15" s="149"/>
      <c r="D15" s="150"/>
      <c r="E15" s="150"/>
      <c r="F15" s="151"/>
      <c r="G15" s="150"/>
      <c r="H15" s="150"/>
      <c r="I15" s="151"/>
      <c r="J15" s="150"/>
      <c r="K15" s="151"/>
      <c r="L15" s="150"/>
      <c r="M15" s="151"/>
      <c r="N15" s="150"/>
      <c r="O15" s="151"/>
      <c r="P15" s="150"/>
      <c r="Q15" s="151"/>
      <c r="R15" s="152"/>
      <c r="S15" s="152"/>
      <c r="T15" s="151"/>
      <c r="U15" s="152"/>
      <c r="V15" s="151"/>
      <c r="W15" s="150"/>
      <c r="X15" s="151"/>
      <c r="Y15" s="150"/>
      <c r="Z15" s="151"/>
      <c r="AA15" s="150"/>
      <c r="AB15" s="151"/>
      <c r="AC15" s="152"/>
      <c r="AD15" s="152"/>
      <c r="AE15" s="153"/>
    </row>
    <row r="16" spans="2:31" s="72" customFormat="1" ht="12.75">
      <c r="B16" s="154" t="s">
        <v>30</v>
      </c>
      <c r="C16" s="124">
        <v>265</v>
      </c>
      <c r="D16" s="125">
        <v>189012</v>
      </c>
      <c r="E16" s="126">
        <v>109126</v>
      </c>
      <c r="F16" s="127">
        <f>SUM(E16/D16)</f>
        <v>0.5773495862696548</v>
      </c>
      <c r="G16" s="155">
        <v>20367</v>
      </c>
      <c r="H16" s="126">
        <v>14747</v>
      </c>
      <c r="I16" s="156">
        <f>SUM(H16/G16)</f>
        <v>0.7240634359503118</v>
      </c>
      <c r="J16" s="126">
        <v>6911</v>
      </c>
      <c r="K16" s="156">
        <f>SUM(J16/G16)</f>
        <v>0.339323415328718</v>
      </c>
      <c r="L16" s="126">
        <v>5913</v>
      </c>
      <c r="M16" s="156">
        <f>SUM(L16/G16)</f>
        <v>0.2903225806451613</v>
      </c>
      <c r="N16" s="126">
        <v>692</v>
      </c>
      <c r="O16" s="156">
        <f>SUM(N16/G16)</f>
        <v>0.033976530662345954</v>
      </c>
      <c r="P16" s="126">
        <v>92</v>
      </c>
      <c r="Q16" s="157">
        <f>SUM(P16/G16)</f>
        <v>0.0045171110129130455</v>
      </c>
      <c r="R16" s="133">
        <v>613866</v>
      </c>
      <c r="S16" s="158">
        <v>21699</v>
      </c>
      <c r="T16" s="156">
        <f>SUM(S16/R16)</f>
        <v>0.03534810528682156</v>
      </c>
      <c r="U16" s="158">
        <v>4278</v>
      </c>
      <c r="V16" s="156">
        <f>SUM(U16/R16)</f>
        <v>0.006968947620490465</v>
      </c>
      <c r="W16" s="126">
        <v>19278</v>
      </c>
      <c r="X16" s="156">
        <f>SUM(W16/R16)</f>
        <v>0.03140424783258887</v>
      </c>
      <c r="Y16" s="126">
        <v>15638</v>
      </c>
      <c r="Z16" s="156">
        <f>SUM(Y16/R16)</f>
        <v>0.025474614981119657</v>
      </c>
      <c r="AA16" s="126">
        <v>347627</v>
      </c>
      <c r="AB16" s="156">
        <f>SUM(AA16/R16)</f>
        <v>0.5662913404554089</v>
      </c>
      <c r="AC16" s="158">
        <v>136014</v>
      </c>
      <c r="AD16" s="158">
        <v>108108</v>
      </c>
      <c r="AE16" s="127">
        <f>SUM(AD16/AC16)</f>
        <v>0.7948299439763554</v>
      </c>
    </row>
    <row r="17" spans="2:31" s="72" customFormat="1" ht="13.5" thickBot="1">
      <c r="B17" s="138" t="s">
        <v>44</v>
      </c>
      <c r="C17" s="139">
        <v>1391</v>
      </c>
      <c r="D17" s="140">
        <v>868791</v>
      </c>
      <c r="E17" s="141">
        <v>504190</v>
      </c>
      <c r="F17" s="142">
        <f>SUM(E17/D17)</f>
        <v>0.580335201446608</v>
      </c>
      <c r="G17" s="140">
        <v>99533</v>
      </c>
      <c r="H17" s="141">
        <v>70898</v>
      </c>
      <c r="I17" s="145">
        <f>SUM(H17/G17)</f>
        <v>0.7123064712206002</v>
      </c>
      <c r="J17" s="141">
        <v>33589</v>
      </c>
      <c r="K17" s="145">
        <f>SUM(J17/G17)</f>
        <v>0.33746596606150725</v>
      </c>
      <c r="L17" s="141">
        <v>29644</v>
      </c>
      <c r="M17" s="145">
        <f>SUM(L17/G17)</f>
        <v>0.29783087016366433</v>
      </c>
      <c r="N17" s="141">
        <v>3026</v>
      </c>
      <c r="O17" s="145">
        <f>SUM(N17/G17)</f>
        <v>0.030401977233681293</v>
      </c>
      <c r="P17" s="141">
        <v>264</v>
      </c>
      <c r="Q17" s="146">
        <f>SUM(P17/G17)</f>
        <v>0.002652386645635116</v>
      </c>
      <c r="R17" s="147">
        <v>1448661</v>
      </c>
      <c r="S17" s="144">
        <v>24934</v>
      </c>
      <c r="T17" s="145">
        <f>SUM(S17/R17)</f>
        <v>0.017211756235585827</v>
      </c>
      <c r="U17" s="144">
        <v>4294</v>
      </c>
      <c r="V17" s="145">
        <f>SUM(U17/R17)</f>
        <v>0.0029641165186334137</v>
      </c>
      <c r="W17" s="141">
        <v>49408</v>
      </c>
      <c r="X17" s="145">
        <f>SUM(W17/R17)</f>
        <v>0.034105977865076784</v>
      </c>
      <c r="Y17" s="141">
        <v>34455</v>
      </c>
      <c r="Z17" s="145">
        <f>SUM(Y17/R17)</f>
        <v>0.023784032289127684</v>
      </c>
      <c r="AA17" s="141">
        <v>820262</v>
      </c>
      <c r="AB17" s="145">
        <f>SUM(AA17/R17)</f>
        <v>0.5662208066621521</v>
      </c>
      <c r="AC17" s="144">
        <v>322288</v>
      </c>
      <c r="AD17" s="144">
        <v>227737</v>
      </c>
      <c r="AE17" s="142">
        <f>SUM(AD17/AC17)</f>
        <v>0.7066257508811994</v>
      </c>
    </row>
    <row r="18" spans="2:31" s="49" customFormat="1" ht="12" thickBot="1">
      <c r="B18" s="148"/>
      <c r="C18" s="149"/>
      <c r="D18" s="150"/>
      <c r="E18" s="150"/>
      <c r="F18" s="151"/>
      <c r="G18" s="150"/>
      <c r="H18" s="150"/>
      <c r="I18" s="151"/>
      <c r="J18" s="150"/>
      <c r="K18" s="151"/>
      <c r="L18" s="150"/>
      <c r="M18" s="151"/>
      <c r="N18" s="150"/>
      <c r="O18" s="151"/>
      <c r="P18" s="150"/>
      <c r="Q18" s="151"/>
      <c r="R18" s="152"/>
      <c r="S18" s="152"/>
      <c r="T18" s="151"/>
      <c r="U18" s="152"/>
      <c r="V18" s="151"/>
      <c r="W18" s="150"/>
      <c r="X18" s="151"/>
      <c r="Y18" s="150"/>
      <c r="Z18" s="151"/>
      <c r="AA18" s="150"/>
      <c r="AB18" s="151"/>
      <c r="AC18" s="152"/>
      <c r="AD18" s="152"/>
      <c r="AE18" s="153"/>
    </row>
    <row r="19" spans="2:31" s="72" customFormat="1" ht="12.75">
      <c r="B19" s="154" t="s">
        <v>31</v>
      </c>
      <c r="C19" s="124">
        <v>322</v>
      </c>
      <c r="D19" s="125">
        <v>180118</v>
      </c>
      <c r="E19" s="126">
        <v>94830</v>
      </c>
      <c r="F19" s="127">
        <f>SUM(E19/D19)</f>
        <v>0.5264881910747399</v>
      </c>
      <c r="G19" s="155">
        <v>21257</v>
      </c>
      <c r="H19" s="126">
        <v>18688</v>
      </c>
      <c r="I19" s="156">
        <f>SUM(H19/G19)</f>
        <v>0.879145693183422</v>
      </c>
      <c r="J19" s="126">
        <v>14636</v>
      </c>
      <c r="K19" s="156">
        <f>SUM(J19/G19)</f>
        <v>0.6885261325680953</v>
      </c>
      <c r="L19" s="126">
        <v>5563</v>
      </c>
      <c r="M19" s="156">
        <f>SUM(L19/G19)</f>
        <v>0.2617020275673896</v>
      </c>
      <c r="N19" s="126">
        <v>179</v>
      </c>
      <c r="O19" s="156">
        <f>SUM(N19/G19)</f>
        <v>0.00842075551583008</v>
      </c>
      <c r="P19" s="126">
        <v>129</v>
      </c>
      <c r="Q19" s="157">
        <f>SUM(P19/G19)</f>
        <v>0.006068589170626147</v>
      </c>
      <c r="R19" s="133">
        <v>345288</v>
      </c>
      <c r="S19" s="158">
        <v>80313</v>
      </c>
      <c r="T19" s="156">
        <f>SUM(S19/R19)</f>
        <v>0.23259713630360743</v>
      </c>
      <c r="U19" s="158">
        <v>33967</v>
      </c>
      <c r="V19" s="156">
        <f>SUM(U19/R19)</f>
        <v>0.09837295243391024</v>
      </c>
      <c r="W19" s="126">
        <v>65188</v>
      </c>
      <c r="X19" s="156">
        <f>SUM(W19/R19)</f>
        <v>0.18879312342160748</v>
      </c>
      <c r="Y19" s="126">
        <v>17409</v>
      </c>
      <c r="Z19" s="156">
        <f>SUM(Y19/R19)</f>
        <v>0.05041878084381733</v>
      </c>
      <c r="AA19" s="126">
        <v>164525</v>
      </c>
      <c r="AB19" s="156">
        <f>SUM(AA19/R19)</f>
        <v>0.4764862954982507</v>
      </c>
      <c r="AC19" s="158">
        <v>66931</v>
      </c>
      <c r="AD19" s="158">
        <v>11218</v>
      </c>
      <c r="AE19" s="127">
        <f>SUM(AD19/AC19)</f>
        <v>0.16760544441290284</v>
      </c>
    </row>
    <row r="20" spans="2:31" s="72" customFormat="1" ht="13.5" thickBot="1">
      <c r="B20" s="138" t="s">
        <v>45</v>
      </c>
      <c r="C20" s="139">
        <v>2782</v>
      </c>
      <c r="D20" s="140">
        <v>1740426</v>
      </c>
      <c r="E20" s="141">
        <v>942373</v>
      </c>
      <c r="F20" s="142">
        <f>SUM(E20/D20)</f>
        <v>0.5414611135434658</v>
      </c>
      <c r="G20" s="140">
        <v>200070</v>
      </c>
      <c r="H20" s="141">
        <v>173633</v>
      </c>
      <c r="I20" s="145">
        <f>SUM(H20/G20)</f>
        <v>0.867861248563003</v>
      </c>
      <c r="J20" s="141">
        <v>105170</v>
      </c>
      <c r="K20" s="145">
        <f>SUM(J20/G20)</f>
        <v>0.5256660168940871</v>
      </c>
      <c r="L20" s="141">
        <v>54682</v>
      </c>
      <c r="M20" s="145">
        <f>SUM(L20/G20)</f>
        <v>0.2733143399810066</v>
      </c>
      <c r="N20" s="141">
        <v>2903</v>
      </c>
      <c r="O20" s="145">
        <f>SUM(N20/G20)</f>
        <v>0.014509921527465388</v>
      </c>
      <c r="P20" s="141">
        <v>1151</v>
      </c>
      <c r="Q20" s="146">
        <f>SUM(P20/G20)</f>
        <v>0.00575298645474084</v>
      </c>
      <c r="R20" s="147">
        <v>3079649</v>
      </c>
      <c r="S20" s="144">
        <v>367110</v>
      </c>
      <c r="T20" s="145">
        <f>SUM(S20/R20)</f>
        <v>0.11920514318352514</v>
      </c>
      <c r="U20" s="144">
        <v>125182</v>
      </c>
      <c r="V20" s="145">
        <f>SUM(U20/R20)</f>
        <v>0.04064813879763571</v>
      </c>
      <c r="W20" s="141">
        <v>396498</v>
      </c>
      <c r="X20" s="145">
        <f>SUM(W20/R20)</f>
        <v>0.12874778911492835</v>
      </c>
      <c r="Y20" s="141">
        <v>141664</v>
      </c>
      <c r="Z20" s="145">
        <f>SUM(Y20/R20)</f>
        <v>0.046000047408000067</v>
      </c>
      <c r="AA20" s="141">
        <v>1630207</v>
      </c>
      <c r="AB20" s="145">
        <f>SUM(AA20/R20)</f>
        <v>0.5293483120966058</v>
      </c>
      <c r="AC20" s="144">
        <v>651149</v>
      </c>
      <c r="AD20" s="144">
        <v>271902</v>
      </c>
      <c r="AE20" s="142">
        <f>SUM(AD20/AC20)</f>
        <v>0.4175726293060421</v>
      </c>
    </row>
    <row r="21" spans="2:31" s="49" customFormat="1" ht="12" thickBot="1">
      <c r="B21" s="148"/>
      <c r="C21" s="149"/>
      <c r="D21" s="150"/>
      <c r="E21" s="150"/>
      <c r="F21" s="151"/>
      <c r="G21" s="150"/>
      <c r="H21" s="150"/>
      <c r="I21" s="151"/>
      <c r="J21" s="150"/>
      <c r="K21" s="151"/>
      <c r="L21" s="150"/>
      <c r="M21" s="151"/>
      <c r="N21" s="150"/>
      <c r="O21" s="151"/>
      <c r="P21" s="150"/>
      <c r="Q21" s="151"/>
      <c r="R21" s="152"/>
      <c r="S21" s="152"/>
      <c r="T21" s="151"/>
      <c r="U21" s="152"/>
      <c r="V21" s="151"/>
      <c r="W21" s="150"/>
      <c r="X21" s="151"/>
      <c r="Y21" s="150"/>
      <c r="Z21" s="151"/>
      <c r="AA21" s="150"/>
      <c r="AB21" s="151"/>
      <c r="AC21" s="152"/>
      <c r="AD21" s="152"/>
      <c r="AE21" s="153"/>
    </row>
    <row r="22" spans="2:31" s="72" customFormat="1" ht="12.75">
      <c r="B22" s="154" t="s">
        <v>32</v>
      </c>
      <c r="C22" s="124">
        <v>267</v>
      </c>
      <c r="D22" s="125">
        <v>177133</v>
      </c>
      <c r="E22" s="126">
        <v>107787</v>
      </c>
      <c r="F22" s="127">
        <f>SUM(E22/D22)</f>
        <v>0.6085088605736932</v>
      </c>
      <c r="G22" s="155">
        <v>19230</v>
      </c>
      <c r="H22" s="126">
        <v>16700</v>
      </c>
      <c r="I22" s="156">
        <f>SUM(H22/G22)</f>
        <v>0.8684347373894956</v>
      </c>
      <c r="J22" s="126">
        <v>8456</v>
      </c>
      <c r="K22" s="156">
        <f>SUM(J22/G22)</f>
        <v>0.43972958918356736</v>
      </c>
      <c r="L22" s="126">
        <v>5352</v>
      </c>
      <c r="M22" s="156">
        <f>SUM(L22/G22)</f>
        <v>0.2783151326053042</v>
      </c>
      <c r="N22" s="126">
        <v>848</v>
      </c>
      <c r="O22" s="156">
        <f>SUM(N22/G22)</f>
        <v>0.04409776391055642</v>
      </c>
      <c r="P22" s="126">
        <v>57</v>
      </c>
      <c r="Q22" s="157">
        <f>SUM(P22/G22)</f>
        <v>0.00296411856474259</v>
      </c>
      <c r="R22" s="133">
        <v>341388</v>
      </c>
      <c r="S22" s="158">
        <v>192419</v>
      </c>
      <c r="T22" s="156">
        <f>SUM(S22/R22)</f>
        <v>0.5636372690311318</v>
      </c>
      <c r="U22" s="158">
        <v>48213</v>
      </c>
      <c r="V22" s="156">
        <f>SUM(U22/R22)</f>
        <v>0.14122640514605084</v>
      </c>
      <c r="W22" s="126">
        <v>65670</v>
      </c>
      <c r="X22" s="156">
        <f>SUM(W22/R22)</f>
        <v>0.19236177018524378</v>
      </c>
      <c r="Y22" s="126">
        <v>42699</v>
      </c>
      <c r="Z22" s="156">
        <f>SUM(Y22/R22)</f>
        <v>0.12507469506836796</v>
      </c>
      <c r="AA22" s="126">
        <v>178357</v>
      </c>
      <c r="AB22" s="156">
        <f>SUM(AA22/R22)</f>
        <v>0.5224466003491628</v>
      </c>
      <c r="AC22" s="158">
        <v>67737</v>
      </c>
      <c r="AD22" s="158">
        <v>15708</v>
      </c>
      <c r="AE22" s="127">
        <f>SUM(AD22/AC22)</f>
        <v>0.2318968953452323</v>
      </c>
    </row>
    <row r="23" spans="2:31" s="72" customFormat="1" ht="13.5" thickBot="1">
      <c r="B23" s="138" t="s">
        <v>46</v>
      </c>
      <c r="C23" s="139">
        <v>1707</v>
      </c>
      <c r="D23" s="140">
        <v>1322845</v>
      </c>
      <c r="E23" s="141">
        <v>817476</v>
      </c>
      <c r="F23" s="142">
        <f>SUM(E23/D23)</f>
        <v>0.61796809149976</v>
      </c>
      <c r="G23" s="140">
        <v>138115</v>
      </c>
      <c r="H23" s="141">
        <v>115422</v>
      </c>
      <c r="I23" s="145">
        <f>SUM(H23/G23)</f>
        <v>0.8356948919378778</v>
      </c>
      <c r="J23" s="141">
        <v>61435</v>
      </c>
      <c r="K23" s="145">
        <f>SUM(J23/G23)</f>
        <v>0.4448104840169424</v>
      </c>
      <c r="L23" s="141">
        <v>45293</v>
      </c>
      <c r="M23" s="145">
        <f>SUM(L23/G23)</f>
        <v>0.32793686420736345</v>
      </c>
      <c r="N23" s="141">
        <v>4207</v>
      </c>
      <c r="O23" s="145">
        <f>SUM(N23/G23)</f>
        <v>0.030460123809868588</v>
      </c>
      <c r="P23" s="141">
        <v>483</v>
      </c>
      <c r="Q23" s="146">
        <f>SUM(P23/G23)</f>
        <v>0.0034970857618651123</v>
      </c>
      <c r="R23" s="147">
        <v>2235591</v>
      </c>
      <c r="S23" s="144">
        <v>339866</v>
      </c>
      <c r="T23" s="145">
        <f>SUM(S23/R23)</f>
        <v>0.15202512445254968</v>
      </c>
      <c r="U23" s="144">
        <v>58152</v>
      </c>
      <c r="V23" s="145">
        <f>SUM(U23/R23)</f>
        <v>0.02601191362820838</v>
      </c>
      <c r="W23" s="141">
        <v>212452</v>
      </c>
      <c r="X23" s="145">
        <f>SUM(W23/R23)</f>
        <v>0.09503169407999942</v>
      </c>
      <c r="Y23" s="141">
        <v>152170</v>
      </c>
      <c r="Z23" s="145">
        <f>SUM(Y23/R23)</f>
        <v>0.06806701225760883</v>
      </c>
      <c r="AA23" s="141">
        <v>1276510</v>
      </c>
      <c r="AB23" s="145">
        <f>SUM(AA23/R23)</f>
        <v>0.5709944260824096</v>
      </c>
      <c r="AC23" s="144">
        <v>491482</v>
      </c>
      <c r="AD23" s="144">
        <v>293078</v>
      </c>
      <c r="AE23" s="142">
        <f>SUM(AD23/AC23)</f>
        <v>0.5963148192609292</v>
      </c>
    </row>
    <row r="24" spans="2:31" s="49" customFormat="1" ht="12" thickBot="1">
      <c r="B24" s="148"/>
      <c r="C24" s="149"/>
      <c r="D24" s="150"/>
      <c r="E24" s="150"/>
      <c r="F24" s="151"/>
      <c r="G24" s="150"/>
      <c r="H24" s="150"/>
      <c r="I24" s="151"/>
      <c r="J24" s="150"/>
      <c r="K24" s="151"/>
      <c r="L24" s="150"/>
      <c r="M24" s="151"/>
      <c r="N24" s="150"/>
      <c r="O24" s="151"/>
      <c r="P24" s="150"/>
      <c r="Q24" s="151"/>
      <c r="R24" s="152"/>
      <c r="S24" s="152"/>
      <c r="T24" s="151"/>
      <c r="U24" s="152"/>
      <c r="V24" s="151"/>
      <c r="W24" s="150"/>
      <c r="X24" s="151"/>
      <c r="Y24" s="150"/>
      <c r="Z24" s="151"/>
      <c r="AA24" s="150"/>
      <c r="AB24" s="151"/>
      <c r="AC24" s="152"/>
      <c r="AD24" s="152"/>
      <c r="AE24" s="153"/>
    </row>
    <row r="25" spans="2:31" s="72" customFormat="1" ht="12.75">
      <c r="B25" s="154" t="s">
        <v>33</v>
      </c>
      <c r="C25" s="124">
        <v>204</v>
      </c>
      <c r="D25" s="125">
        <v>203900</v>
      </c>
      <c r="E25" s="126">
        <v>121653</v>
      </c>
      <c r="F25" s="127">
        <f>SUM(E25/D25)</f>
        <v>0.5966307013241785</v>
      </c>
      <c r="G25" s="155">
        <v>19681</v>
      </c>
      <c r="H25" s="126">
        <v>19219</v>
      </c>
      <c r="I25" s="156">
        <f>SUM(H25/G25)</f>
        <v>0.9765255830496418</v>
      </c>
      <c r="J25" s="126">
        <v>6608</v>
      </c>
      <c r="K25" s="156">
        <f>SUM(J25/G25)</f>
        <v>0.33575529698694173</v>
      </c>
      <c r="L25" s="126">
        <v>6769</v>
      </c>
      <c r="M25" s="156">
        <f>SUM(L25/G25)</f>
        <v>0.34393577562115746</v>
      </c>
      <c r="N25" s="126">
        <v>855</v>
      </c>
      <c r="O25" s="156">
        <f>SUM(N25/G25)</f>
        <v>0.04344291448605254</v>
      </c>
      <c r="P25" s="126">
        <v>46</v>
      </c>
      <c r="Q25" s="157">
        <f>SUM(P25/G25)</f>
        <v>0.002337279609775926</v>
      </c>
      <c r="R25" s="133">
        <v>331186</v>
      </c>
      <c r="S25" s="158">
        <v>26027</v>
      </c>
      <c r="T25" s="156">
        <f>SUM(S25/R25)</f>
        <v>0.07858725912327212</v>
      </c>
      <c r="U25" s="158">
        <v>3506</v>
      </c>
      <c r="V25" s="156">
        <f>SUM(U25/R25)</f>
        <v>0.01058619627641265</v>
      </c>
      <c r="W25" s="126">
        <v>29869</v>
      </c>
      <c r="X25" s="156">
        <f>SUM(W25/R25)</f>
        <v>0.09018799103826852</v>
      </c>
      <c r="Y25" s="126">
        <v>14664</v>
      </c>
      <c r="Z25" s="156">
        <f>SUM(Y25/R25)</f>
        <v>0.04427723394104823</v>
      </c>
      <c r="AA25" s="126">
        <v>186942</v>
      </c>
      <c r="AB25" s="156">
        <f>SUM(AA25/R25)</f>
        <v>0.5644622659170375</v>
      </c>
      <c r="AC25" s="158">
        <v>70246</v>
      </c>
      <c r="AD25" s="158">
        <v>51729</v>
      </c>
      <c r="AE25" s="127">
        <f>SUM(AD25/AC25)</f>
        <v>0.7363978020100789</v>
      </c>
    </row>
    <row r="26" spans="2:31" s="72" customFormat="1" ht="13.5" thickBot="1">
      <c r="B26" s="138" t="s">
        <v>47</v>
      </c>
      <c r="C26" s="139">
        <v>2676</v>
      </c>
      <c r="D26" s="140">
        <v>2408934</v>
      </c>
      <c r="E26" s="141">
        <v>1464277</v>
      </c>
      <c r="F26" s="142">
        <f>SUM(E26/D26)</f>
        <v>0.6078526850465807</v>
      </c>
      <c r="G26" s="140">
        <v>239919</v>
      </c>
      <c r="H26" s="141">
        <v>205420</v>
      </c>
      <c r="I26" s="145">
        <f>SUM(H26/G26)</f>
        <v>0.8562056360688399</v>
      </c>
      <c r="J26" s="141">
        <v>72798</v>
      </c>
      <c r="K26" s="145">
        <f>SUM(J26/G26)</f>
        <v>0.30342740674977803</v>
      </c>
      <c r="L26" s="141">
        <v>67534</v>
      </c>
      <c r="M26" s="145">
        <f>SUM(L26/G26)</f>
        <v>0.2814866684172575</v>
      </c>
      <c r="N26" s="141">
        <v>6684</v>
      </c>
      <c r="O26" s="145">
        <f>SUM(N26/G26)</f>
        <v>0.02785940254836007</v>
      </c>
      <c r="P26" s="141">
        <v>904</v>
      </c>
      <c r="Q26" s="146">
        <f>SUM(P26/G26)</f>
        <v>0.0037679383458583938</v>
      </c>
      <c r="R26" s="147">
        <v>3985667</v>
      </c>
      <c r="S26" s="144">
        <v>121849</v>
      </c>
      <c r="T26" s="145">
        <f>SUM(S26/R26)</f>
        <v>0.030571796389412362</v>
      </c>
      <c r="U26" s="144">
        <v>15422</v>
      </c>
      <c r="V26" s="145">
        <f>SUM(U26/R26)</f>
        <v>0.003869364901784319</v>
      </c>
      <c r="W26" s="141">
        <v>345603</v>
      </c>
      <c r="X26" s="145">
        <f>SUM(W26/R26)</f>
        <v>0.08671145883487005</v>
      </c>
      <c r="Y26" s="141">
        <v>165409</v>
      </c>
      <c r="Z26" s="145">
        <f>SUM(Y26/R26)</f>
        <v>0.04150095830886023</v>
      </c>
      <c r="AA26" s="141">
        <v>2215038</v>
      </c>
      <c r="AB26" s="145">
        <f>SUM(AA26/R26)</f>
        <v>0.5557508943923313</v>
      </c>
      <c r="AC26" s="144">
        <v>846333</v>
      </c>
      <c r="AD26" s="144">
        <v>564416</v>
      </c>
      <c r="AE26" s="142">
        <f>SUM(AD26/AC26)</f>
        <v>0.6668958908609259</v>
      </c>
    </row>
    <row r="27" spans="2:31" s="49" customFormat="1" ht="12" thickBot="1">
      <c r="B27" s="148"/>
      <c r="C27" s="149"/>
      <c r="D27" s="150"/>
      <c r="E27" s="150"/>
      <c r="F27" s="151"/>
      <c r="G27" s="150"/>
      <c r="H27" s="150"/>
      <c r="I27" s="151"/>
      <c r="J27" s="150"/>
      <c r="K27" s="151"/>
      <c r="L27" s="150"/>
      <c r="M27" s="151"/>
      <c r="N27" s="150"/>
      <c r="O27" s="151"/>
      <c r="P27" s="150"/>
      <c r="Q27" s="151"/>
      <c r="R27" s="152"/>
      <c r="S27" s="152"/>
      <c r="T27" s="151"/>
      <c r="U27" s="152"/>
      <c r="V27" s="151"/>
      <c r="W27" s="150"/>
      <c r="X27" s="151"/>
      <c r="Y27" s="150"/>
      <c r="Z27" s="151"/>
      <c r="AA27" s="150"/>
      <c r="AB27" s="151"/>
      <c r="AC27" s="152"/>
      <c r="AD27" s="152"/>
      <c r="AE27" s="153"/>
    </row>
    <row r="28" spans="2:31" s="72" customFormat="1" ht="12.75">
      <c r="B28" s="154" t="s">
        <v>34</v>
      </c>
      <c r="C28" s="124">
        <v>185</v>
      </c>
      <c r="D28" s="125">
        <v>164108</v>
      </c>
      <c r="E28" s="126">
        <v>95254</v>
      </c>
      <c r="F28" s="127">
        <f>SUM(E28/D28)</f>
        <v>0.5804348355960709</v>
      </c>
      <c r="G28" s="159">
        <v>16137</v>
      </c>
      <c r="H28" s="126">
        <v>12558</v>
      </c>
      <c r="I28" s="156">
        <f>SUM(H28/G28)</f>
        <v>0.7782115634876371</v>
      </c>
      <c r="J28" s="126">
        <v>8265</v>
      </c>
      <c r="K28" s="156">
        <f>SUM(J28/G28)</f>
        <v>0.5121769845696226</v>
      </c>
      <c r="L28" s="126">
        <v>5281</v>
      </c>
      <c r="M28" s="156">
        <f>SUM(L28/G28)</f>
        <v>0.3272603333953027</v>
      </c>
      <c r="N28" s="126">
        <v>425</v>
      </c>
      <c r="O28" s="156">
        <f>SUM(N28/G28)</f>
        <v>0.026336989527173577</v>
      </c>
      <c r="P28" s="126">
        <v>47</v>
      </c>
      <c r="Q28" s="157">
        <f>SUM(P28/G28)</f>
        <v>0.0029125611947697838</v>
      </c>
      <c r="R28" s="133">
        <v>323760</v>
      </c>
      <c r="S28" s="158">
        <v>94889</v>
      </c>
      <c r="T28" s="156">
        <f>SUM(S28/R28)</f>
        <v>0.2930843834939461</v>
      </c>
      <c r="U28" s="158">
        <v>26259</v>
      </c>
      <c r="V28" s="156">
        <f>SUM(U28/R28)</f>
        <v>0.08110637509266123</v>
      </c>
      <c r="W28" s="126">
        <v>51711</v>
      </c>
      <c r="X28" s="156">
        <f>SUM(W28/R28)</f>
        <v>0.15972016308376574</v>
      </c>
      <c r="Y28" s="126">
        <v>14105</v>
      </c>
      <c r="Z28" s="156">
        <f>SUM(Y28/R28)</f>
        <v>0.04356622189276007</v>
      </c>
      <c r="AA28" s="126">
        <v>161615</v>
      </c>
      <c r="AB28" s="156">
        <f>SUM(AA28/R28)</f>
        <v>0.49918149246355326</v>
      </c>
      <c r="AC28" s="158">
        <v>63764</v>
      </c>
      <c r="AD28" s="158">
        <v>11990</v>
      </c>
      <c r="AE28" s="127">
        <f>SUM(AD28/AC28)</f>
        <v>0.18803713694247537</v>
      </c>
    </row>
    <row r="29" spans="2:31" s="72" customFormat="1" ht="13.5" thickBot="1">
      <c r="B29" s="138" t="s">
        <v>48</v>
      </c>
      <c r="C29" s="139">
        <v>2451</v>
      </c>
      <c r="D29" s="140">
        <v>1938597</v>
      </c>
      <c r="E29" s="141">
        <v>1138496</v>
      </c>
      <c r="F29" s="142">
        <f>SUM(E29/D29)</f>
        <v>0.5872783255106657</v>
      </c>
      <c r="G29" s="160">
        <v>197934</v>
      </c>
      <c r="H29" s="141">
        <v>171465</v>
      </c>
      <c r="I29" s="145">
        <f>SUM(H29/G29)</f>
        <v>0.866273606353633</v>
      </c>
      <c r="J29" s="141">
        <v>88718</v>
      </c>
      <c r="K29" s="145">
        <f>SUM(J29/G29)</f>
        <v>0.44822011377529886</v>
      </c>
      <c r="L29" s="141">
        <v>59602</v>
      </c>
      <c r="M29" s="145">
        <f>SUM(L29/G29)</f>
        <v>0.3011205755453838</v>
      </c>
      <c r="N29" s="141">
        <v>4498</v>
      </c>
      <c r="O29" s="145">
        <f>SUM(N29/G29)</f>
        <v>0.022724746632715957</v>
      </c>
      <c r="P29" s="141">
        <v>654</v>
      </c>
      <c r="Q29" s="146">
        <f>SUM(P29/G29)</f>
        <v>0.003304131680257055</v>
      </c>
      <c r="R29" s="147">
        <v>3438765</v>
      </c>
      <c r="S29" s="144">
        <v>1120312</v>
      </c>
      <c r="T29" s="145">
        <f>SUM(S29/R29)</f>
        <v>0.3257890550822752</v>
      </c>
      <c r="U29" s="144">
        <v>219171</v>
      </c>
      <c r="V29" s="145">
        <f>SUM(U29/R29)</f>
        <v>0.06373538174315488</v>
      </c>
      <c r="W29" s="141">
        <v>454377</v>
      </c>
      <c r="X29" s="145">
        <f>SUM(W29/R29)</f>
        <v>0.1321337747708843</v>
      </c>
      <c r="Y29" s="141">
        <v>210526</v>
      </c>
      <c r="Z29" s="145">
        <f>SUM(Y29/R29)</f>
        <v>0.06122139779833748</v>
      </c>
      <c r="AA29" s="141">
        <v>1885175</v>
      </c>
      <c r="AB29" s="145">
        <f>SUM(AA29/R29)</f>
        <v>0.5482128031429888</v>
      </c>
      <c r="AC29" s="144">
        <v>738087</v>
      </c>
      <c r="AD29" s="144">
        <v>279345</v>
      </c>
      <c r="AE29" s="142">
        <f>SUM(AD29/AC29)</f>
        <v>0.37847164358673163</v>
      </c>
    </row>
    <row r="30" spans="2:31" s="49" customFormat="1" ht="12" thickBot="1">
      <c r="B30" s="148"/>
      <c r="C30" s="149"/>
      <c r="D30" s="150"/>
      <c r="E30" s="150"/>
      <c r="F30" s="151"/>
      <c r="G30" s="150"/>
      <c r="H30" s="150"/>
      <c r="I30" s="151"/>
      <c r="J30" s="150"/>
      <c r="K30" s="151"/>
      <c r="L30" s="150"/>
      <c r="M30" s="151"/>
      <c r="N30" s="150"/>
      <c r="O30" s="151"/>
      <c r="P30" s="150"/>
      <c r="Q30" s="151"/>
      <c r="R30" s="152"/>
      <c r="S30" s="152"/>
      <c r="T30" s="151"/>
      <c r="U30" s="152"/>
      <c r="V30" s="151"/>
      <c r="W30" s="150"/>
      <c r="X30" s="151"/>
      <c r="Y30" s="150"/>
      <c r="Z30" s="151"/>
      <c r="AA30" s="150"/>
      <c r="AB30" s="151"/>
      <c r="AC30" s="152"/>
      <c r="AD30" s="152"/>
      <c r="AE30" s="153"/>
    </row>
    <row r="31" spans="2:31" s="73" customFormat="1" ht="12.75">
      <c r="B31" s="154" t="s">
        <v>35</v>
      </c>
      <c r="C31" s="124">
        <v>173</v>
      </c>
      <c r="D31" s="125">
        <v>169207</v>
      </c>
      <c r="E31" s="126">
        <v>108566</v>
      </c>
      <c r="F31" s="127">
        <f>SUM(E31/D31)</f>
        <v>0.6416164815876412</v>
      </c>
      <c r="G31" s="155">
        <v>16592</v>
      </c>
      <c r="H31" s="126">
        <v>15347</v>
      </c>
      <c r="I31" s="156">
        <f>SUM(H31/G31)</f>
        <v>0.9249638379942141</v>
      </c>
      <c r="J31" s="126">
        <v>7259</v>
      </c>
      <c r="K31" s="156">
        <f>SUM(J31/G31)</f>
        <v>0.4375</v>
      </c>
      <c r="L31" s="126">
        <v>4913</v>
      </c>
      <c r="M31" s="156">
        <f>SUM(L31/G31)</f>
        <v>0.29610655737704916</v>
      </c>
      <c r="N31" s="126">
        <v>194</v>
      </c>
      <c r="O31" s="156">
        <f>SUM(N31/G31)</f>
        <v>0.0116923818707811</v>
      </c>
      <c r="P31" s="126">
        <v>24</v>
      </c>
      <c r="Q31" s="127">
        <f>SUM(P31/G31)</f>
        <v>0.0014464802314368371</v>
      </c>
      <c r="R31" s="158">
        <v>329190</v>
      </c>
      <c r="S31" s="158">
        <v>131818</v>
      </c>
      <c r="T31" s="156">
        <f>SUM(S31/R31)</f>
        <v>0.40043136182751604</v>
      </c>
      <c r="U31" s="158">
        <v>29830</v>
      </c>
      <c r="V31" s="156">
        <f>SUM(U31/R31)</f>
        <v>0.09061636137185212</v>
      </c>
      <c r="W31" s="126">
        <v>56629</v>
      </c>
      <c r="X31" s="156">
        <f>SUM(W31/R31)</f>
        <v>0.1720252741577812</v>
      </c>
      <c r="Y31" s="126">
        <v>40314</v>
      </c>
      <c r="Z31" s="156">
        <f>SUM(Y31/R31)</f>
        <v>0.122464230383669</v>
      </c>
      <c r="AA31" s="126">
        <v>168836</v>
      </c>
      <c r="AB31" s="156">
        <f>SUM(AA31/R31)</f>
        <v>0.5128831373978553</v>
      </c>
      <c r="AC31" s="158">
        <v>65111</v>
      </c>
      <c r="AD31" s="158">
        <v>20753</v>
      </c>
      <c r="AE31" s="127">
        <f>SUM(AD31/AC31)</f>
        <v>0.3187326258235936</v>
      </c>
    </row>
    <row r="32" spans="2:31" s="73" customFormat="1" ht="13.5" thickBot="1">
      <c r="B32" s="138" t="s">
        <v>49</v>
      </c>
      <c r="C32" s="139">
        <v>2548</v>
      </c>
      <c r="D32" s="140">
        <v>2753111</v>
      </c>
      <c r="E32" s="141">
        <v>1722611</v>
      </c>
      <c r="F32" s="142">
        <f>SUM(E32/D32)</f>
        <v>0.6256961669907243</v>
      </c>
      <c r="G32" s="140">
        <v>264977</v>
      </c>
      <c r="H32" s="141">
        <v>207912</v>
      </c>
      <c r="I32" s="145">
        <f>SUM(H32/G32)</f>
        <v>0.7846416858821709</v>
      </c>
      <c r="J32" s="141">
        <v>91551</v>
      </c>
      <c r="K32" s="145">
        <f>SUM(J32/G32)</f>
        <v>0.34550545896436297</v>
      </c>
      <c r="L32" s="141">
        <v>68340</v>
      </c>
      <c r="M32" s="145">
        <f>SUM(L32/G32)</f>
        <v>0.25790917702291144</v>
      </c>
      <c r="N32" s="141">
        <v>5818</v>
      </c>
      <c r="O32" s="145">
        <f>SUM(N32/G32)</f>
        <v>0.02195662265026776</v>
      </c>
      <c r="P32" s="141">
        <v>595</v>
      </c>
      <c r="Q32" s="142">
        <f>SUM(P32/G32)</f>
        <v>0.0022454779094034575</v>
      </c>
      <c r="R32" s="144">
        <v>5076686</v>
      </c>
      <c r="S32" s="144">
        <v>565509</v>
      </c>
      <c r="T32" s="145">
        <f>SUM(S32/R32)</f>
        <v>0.11139333809496983</v>
      </c>
      <c r="U32" s="144">
        <v>76022</v>
      </c>
      <c r="V32" s="145">
        <f>SUM(U32/R32)</f>
        <v>0.014974729577523604</v>
      </c>
      <c r="W32" s="141">
        <v>454328</v>
      </c>
      <c r="X32" s="145">
        <f>SUM(W32/R32)</f>
        <v>0.08949302753804352</v>
      </c>
      <c r="Y32" s="141">
        <v>312316</v>
      </c>
      <c r="Z32" s="145">
        <f>SUM(Y32/R32)</f>
        <v>0.06151966066051751</v>
      </c>
      <c r="AA32" s="141">
        <v>2782993</v>
      </c>
      <c r="AB32" s="145">
        <f>SUM(AA32/R32)</f>
        <v>0.5481908867320138</v>
      </c>
      <c r="AC32" s="144">
        <v>1028692</v>
      </c>
      <c r="AD32" s="144">
        <v>591372</v>
      </c>
      <c r="AE32" s="142">
        <f>SUM(AD32/AC32)</f>
        <v>0.5748776115688661</v>
      </c>
    </row>
    <row r="33" spans="2:31" s="49" customFormat="1" ht="12" thickBot="1">
      <c r="B33" s="148"/>
      <c r="C33" s="149"/>
      <c r="D33" s="150"/>
      <c r="E33" s="150"/>
      <c r="F33" s="151"/>
      <c r="G33" s="150"/>
      <c r="H33" s="150"/>
      <c r="I33" s="151"/>
      <c r="J33" s="150"/>
      <c r="K33" s="151"/>
      <c r="L33" s="150"/>
      <c r="M33" s="151"/>
      <c r="N33" s="150"/>
      <c r="O33" s="151"/>
      <c r="P33" s="150"/>
      <c r="Q33" s="151"/>
      <c r="R33" s="152"/>
      <c r="S33" s="152"/>
      <c r="T33" s="151"/>
      <c r="U33" s="152"/>
      <c r="V33" s="151"/>
      <c r="W33" s="150"/>
      <c r="X33" s="151"/>
      <c r="Y33" s="150"/>
      <c r="Z33" s="151"/>
      <c r="AA33" s="150"/>
      <c r="AB33" s="151"/>
      <c r="AC33" s="152"/>
      <c r="AD33" s="152"/>
      <c r="AE33" s="153"/>
    </row>
    <row r="34" spans="2:31" s="72" customFormat="1" ht="12.75">
      <c r="B34" s="154" t="s">
        <v>36</v>
      </c>
      <c r="C34" s="124">
        <v>139</v>
      </c>
      <c r="D34" s="125">
        <v>293217</v>
      </c>
      <c r="E34" s="126">
        <v>176170</v>
      </c>
      <c r="F34" s="127">
        <f>SUM(E34/D34)</f>
        <v>0.6008178243416992</v>
      </c>
      <c r="G34" s="155">
        <v>16677</v>
      </c>
      <c r="H34" s="126">
        <v>12114</v>
      </c>
      <c r="I34" s="156">
        <f>SUM(H34/G34)</f>
        <v>0.726389638424177</v>
      </c>
      <c r="J34" s="126">
        <v>5554</v>
      </c>
      <c r="K34" s="156">
        <f>SUM(J34/G34)</f>
        <v>0.3330335192180848</v>
      </c>
      <c r="L34" s="126">
        <v>5117</v>
      </c>
      <c r="M34" s="156">
        <f>SUM(L34/G34)</f>
        <v>0.3068297655453619</v>
      </c>
      <c r="N34" s="126">
        <v>312</v>
      </c>
      <c r="O34" s="156">
        <f>SUM(N34/G34)</f>
        <v>0.018708400791509264</v>
      </c>
      <c r="P34" s="126">
        <v>129</v>
      </c>
      <c r="Q34" s="157">
        <f>SUM(P34/G34)</f>
        <v>0.007735204173412484</v>
      </c>
      <c r="R34" s="133">
        <v>299581</v>
      </c>
      <c r="S34" s="158">
        <v>81856</v>
      </c>
      <c r="T34" s="156">
        <f>SUM(S34/R34)</f>
        <v>0.27323495148223687</v>
      </c>
      <c r="U34" s="158">
        <v>9652</v>
      </c>
      <c r="V34" s="156">
        <f>SUM(U34/R34)</f>
        <v>0.03221833160313905</v>
      </c>
      <c r="W34" s="126">
        <v>22640</v>
      </c>
      <c r="X34" s="156">
        <f>SUM(W34/R34)</f>
        <v>0.07557221586148655</v>
      </c>
      <c r="Y34" s="126">
        <v>14905</v>
      </c>
      <c r="Z34" s="156">
        <f>SUM(Y34/R34)</f>
        <v>0.049752821440612056</v>
      </c>
      <c r="AA34" s="126">
        <v>163575</v>
      </c>
      <c r="AB34" s="156">
        <f>SUM(AA34/R34)</f>
        <v>0.5460125975946405</v>
      </c>
      <c r="AC34" s="158">
        <v>66692</v>
      </c>
      <c r="AD34" s="158">
        <v>39977</v>
      </c>
      <c r="AE34" s="127">
        <f>SUM(AD34/AC34)</f>
        <v>0.5994272176572902</v>
      </c>
    </row>
    <row r="35" spans="2:31" s="72" customFormat="1" ht="13.5" thickBot="1">
      <c r="B35" s="138" t="s">
        <v>50</v>
      </c>
      <c r="C35" s="139">
        <v>450</v>
      </c>
      <c r="D35" s="140">
        <v>461417</v>
      </c>
      <c r="E35" s="141">
        <v>286402</v>
      </c>
      <c r="F35" s="142">
        <f>SUM(E35/D35)</f>
        <v>0.6207010144836449</v>
      </c>
      <c r="G35" s="140">
        <v>43400</v>
      </c>
      <c r="H35" s="141">
        <v>27606</v>
      </c>
      <c r="I35" s="145">
        <f>SUM(H35/G35)</f>
        <v>0.6360829493087558</v>
      </c>
      <c r="J35" s="141">
        <v>11209</v>
      </c>
      <c r="K35" s="145">
        <f>SUM(J35/G35)</f>
        <v>0.25827188940092166</v>
      </c>
      <c r="L35" s="141">
        <v>10152</v>
      </c>
      <c r="M35" s="145">
        <f>SUM(L35/G35)</f>
        <v>0.23391705069124424</v>
      </c>
      <c r="N35" s="141">
        <v>801</v>
      </c>
      <c r="O35" s="145">
        <f>SUM(N35/G35)</f>
        <v>0.01845622119815668</v>
      </c>
      <c r="P35" s="141">
        <v>255</v>
      </c>
      <c r="Q35" s="146">
        <f>SUM(P35/G35)</f>
        <v>0.005875576036866359</v>
      </c>
      <c r="R35" s="147">
        <v>874963</v>
      </c>
      <c r="S35" s="144">
        <v>173592</v>
      </c>
      <c r="T35" s="145">
        <f>SUM(S35/R35)</f>
        <v>0.19839924659671324</v>
      </c>
      <c r="U35" s="144">
        <v>12713</v>
      </c>
      <c r="V35" s="145">
        <f>SUM(U35/R35)</f>
        <v>0.014529757258306924</v>
      </c>
      <c r="W35" s="141">
        <v>42064</v>
      </c>
      <c r="X35" s="145">
        <f>SUM(W35/R35)</f>
        <v>0.04807517575028887</v>
      </c>
      <c r="Y35" s="141">
        <v>26413</v>
      </c>
      <c r="Z35" s="145">
        <f>SUM(Y35/R35)</f>
        <v>0.0301875622169166</v>
      </c>
      <c r="AA35" s="141">
        <v>507644</v>
      </c>
      <c r="AB35" s="145">
        <f>SUM(AA35/R35)</f>
        <v>0.580189105139303</v>
      </c>
      <c r="AC35" s="144">
        <v>210482</v>
      </c>
      <c r="AD35" s="144">
        <v>161693</v>
      </c>
      <c r="AE35" s="142">
        <f>SUM(AD35/AC35)</f>
        <v>0.7682034568276622</v>
      </c>
    </row>
    <row r="36" spans="2:31" s="49" customFormat="1" ht="12" thickBot="1">
      <c r="B36" s="161"/>
      <c r="C36" s="44"/>
      <c r="D36" s="45"/>
      <c r="E36" s="45"/>
      <c r="F36" s="46"/>
      <c r="G36" s="45"/>
      <c r="H36" s="45"/>
      <c r="I36" s="46"/>
      <c r="J36" s="45"/>
      <c r="K36" s="46"/>
      <c r="L36" s="45"/>
      <c r="M36" s="46"/>
      <c r="N36" s="45"/>
      <c r="O36" s="46"/>
      <c r="P36" s="45"/>
      <c r="Q36" s="46"/>
      <c r="R36" s="47"/>
      <c r="S36" s="47"/>
      <c r="T36" s="46"/>
      <c r="U36" s="47"/>
      <c r="V36" s="46"/>
      <c r="W36" s="45"/>
      <c r="X36" s="46"/>
      <c r="Y36" s="45"/>
      <c r="Z36" s="46"/>
      <c r="AA36" s="45"/>
      <c r="AB36" s="46"/>
      <c r="AC36" s="47"/>
      <c r="AD36" s="47"/>
      <c r="AE36" s="48"/>
    </row>
    <row r="37" spans="2:31" s="83" customFormat="1" ht="12.75">
      <c r="B37" s="162" t="s">
        <v>37</v>
      </c>
      <c r="C37" s="163">
        <v>185</v>
      </c>
      <c r="D37" s="133">
        <v>136627</v>
      </c>
      <c r="E37" s="158">
        <v>84879</v>
      </c>
      <c r="F37" s="127">
        <f>SUM(E37/D37)</f>
        <v>0.6212461665702972</v>
      </c>
      <c r="G37" s="159">
        <v>13974</v>
      </c>
      <c r="H37" s="164">
        <v>13198</v>
      </c>
      <c r="I37" s="165">
        <f>SUM(H37/G37)</f>
        <v>0.9444682982682124</v>
      </c>
      <c r="J37" s="158">
        <v>8874</v>
      </c>
      <c r="K37" s="165">
        <f>SUM(J37/G37)</f>
        <v>0.635036496350365</v>
      </c>
      <c r="L37" s="164">
        <v>4337</v>
      </c>
      <c r="M37" s="165">
        <f>SUM(L37/G37)</f>
        <v>0.3103621010447975</v>
      </c>
      <c r="N37" s="164">
        <v>56</v>
      </c>
      <c r="O37" s="156">
        <f>SUM(N37/G37)</f>
        <v>0.0040074423930156</v>
      </c>
      <c r="P37" s="158">
        <v>14</v>
      </c>
      <c r="Q37" s="157">
        <f>SUM(P37/G37)</f>
        <v>0.0010018605982539</v>
      </c>
      <c r="R37" s="133">
        <v>257168</v>
      </c>
      <c r="S37" s="158">
        <v>133676</v>
      </c>
      <c r="T37" s="156">
        <f>SUM(S37/R37)</f>
        <v>0.5198002861942388</v>
      </c>
      <c r="U37" s="158">
        <v>18257</v>
      </c>
      <c r="V37" s="156">
        <f>SUM(U37/R37)</f>
        <v>0.0709925029552666</v>
      </c>
      <c r="W37" s="158">
        <v>38504</v>
      </c>
      <c r="X37" s="156">
        <f>SUM(W37/R37)</f>
        <v>0.1497231381820444</v>
      </c>
      <c r="Y37" s="158">
        <v>25227</v>
      </c>
      <c r="Z37" s="156">
        <f>SUM(Y37/R37)</f>
        <v>0.09809540844895166</v>
      </c>
      <c r="AA37" s="158">
        <v>135016</v>
      </c>
      <c r="AB37" s="156">
        <f>SUM(AA37/R37)</f>
        <v>0.5250108878243016</v>
      </c>
      <c r="AC37" s="158">
        <v>52438</v>
      </c>
      <c r="AD37" s="158">
        <v>6264</v>
      </c>
      <c r="AE37" s="127">
        <f>SUM(AD37/AC37)</f>
        <v>0.11945535680231893</v>
      </c>
    </row>
    <row r="38" spans="2:31" s="83" customFormat="1" ht="13.5" thickBot="1">
      <c r="B38" s="138" t="s">
        <v>51</v>
      </c>
      <c r="C38" s="166">
        <v>4719</v>
      </c>
      <c r="D38" s="147">
        <v>4232824</v>
      </c>
      <c r="E38" s="144">
        <v>2674831</v>
      </c>
      <c r="F38" s="142">
        <f>SUM(E38/D38)</f>
        <v>0.6319258726561747</v>
      </c>
      <c r="G38" s="167">
        <v>413036</v>
      </c>
      <c r="H38" s="168">
        <v>329730</v>
      </c>
      <c r="I38" s="169">
        <f>SUM(H38/G38)</f>
        <v>0.7983081377894421</v>
      </c>
      <c r="J38" s="144">
        <v>150875</v>
      </c>
      <c r="K38" s="169">
        <f>SUM(J38/G38)</f>
        <v>0.36528292933303635</v>
      </c>
      <c r="L38" s="144">
        <v>106375</v>
      </c>
      <c r="M38" s="169">
        <f>SUM(L38/G38)</f>
        <v>0.2575441365885782</v>
      </c>
      <c r="N38" s="170">
        <v>6399</v>
      </c>
      <c r="O38" s="145">
        <f>SUM(N38/G38)</f>
        <v>0.01549259628700646</v>
      </c>
      <c r="P38" s="144">
        <v>1127</v>
      </c>
      <c r="Q38" s="146">
        <f>SUM(P38/G38)</f>
        <v>0.0027285757173708828</v>
      </c>
      <c r="R38" s="147">
        <v>6908975</v>
      </c>
      <c r="S38" s="171" t="s">
        <v>52</v>
      </c>
      <c r="T38" s="145">
        <f>SUM(S38/R38)</f>
        <v>0.09167380110653173</v>
      </c>
      <c r="U38" s="144">
        <v>77646</v>
      </c>
      <c r="V38" s="145">
        <f>SUM(U38/R38)</f>
        <v>0.011238425381478439</v>
      </c>
      <c r="W38" s="144">
        <v>669596</v>
      </c>
      <c r="X38" s="145">
        <f>SUM(W38/R38)</f>
        <v>0.09691683643376912</v>
      </c>
      <c r="Y38" s="144">
        <v>555839</v>
      </c>
      <c r="Z38" s="145">
        <f>SUM(Y38/R38)</f>
        <v>0.08045173126259685</v>
      </c>
      <c r="AA38" s="144">
        <v>4064590</v>
      </c>
      <c r="AB38" s="145">
        <f>SUM(AA38/R38)</f>
        <v>0.5883057906563564</v>
      </c>
      <c r="AC38" s="144">
        <v>1597311</v>
      </c>
      <c r="AD38" s="144">
        <v>869028</v>
      </c>
      <c r="AE38" s="142">
        <f>SUM(AD38/AC38)</f>
        <v>0.5440568555528635</v>
      </c>
    </row>
    <row r="39" ht="13.5" thickBot="1"/>
    <row r="40" spans="2:31" s="94" customFormat="1" ht="23.25" customHeight="1" thickBot="1">
      <c r="B40" s="85" t="s">
        <v>1</v>
      </c>
      <c r="C40" s="86">
        <f>SUM(C37+C34+C31+C28+C25+C22+C19+C16+C13+C10+C9)</f>
        <v>2489</v>
      </c>
      <c r="D40" s="87">
        <f>SUM(D37+D34+D31+D28+D25+D22+D19+D16+D13+D10+D9)</f>
        <v>2059046</v>
      </c>
      <c r="E40" s="88">
        <f>SUM(E37+E34+E31+E28+E25+E22+E19+E16+E13+E10+E9)</f>
        <v>1172055</v>
      </c>
      <c r="F40" s="89">
        <f>SUM(E40/D40)</f>
        <v>0.5692223486022168</v>
      </c>
      <c r="G40" s="90">
        <f>SUM(G37+G34+G31+G28+G25+G22+G19+G16+G13+G10+G9)</f>
        <v>203163</v>
      </c>
      <c r="H40" s="91">
        <f>SUM(H37+H34+H31+H28+H25+H22+H19+H16+H13+H10+H9)</f>
        <v>168464</v>
      </c>
      <c r="I40" s="121">
        <f>SUM(H40/G40)</f>
        <v>0.829206105442428</v>
      </c>
      <c r="J40" s="88">
        <f>SUM(J37+J34+J31+J28+J25+J22+J19+J16+J13+J10+J9)</f>
        <v>84668</v>
      </c>
      <c r="K40" s="121">
        <f>SUM(J40/G40)</f>
        <v>0.41674911278136273</v>
      </c>
      <c r="L40" s="91">
        <f>SUM(L37+L34+L31+L28+L25+L22+L19+L16+L13+L10+L9)</f>
        <v>57704</v>
      </c>
      <c r="M40" s="121">
        <f>SUM(L40/G40)</f>
        <v>0.28402809566702597</v>
      </c>
      <c r="N40" s="91">
        <f>SUM(N37+N34+N31+N28+N25+N22+N19+N16+N13+N10+N9)</f>
        <v>6465</v>
      </c>
      <c r="O40" s="92">
        <f>SUM(N40/G40)</f>
        <v>0.031821739194636815</v>
      </c>
      <c r="P40" s="88">
        <f>SUM(P37+P34+P31+P28+P25+P22+P19+P16+P13+P10+P9)</f>
        <v>714</v>
      </c>
      <c r="Q40" s="93">
        <f>SUM(P40/G40)</f>
        <v>0.003514419456298637</v>
      </c>
      <c r="R40" s="87">
        <f>SUM(R37+R34+R31+R28+R25+R22+R19+R16+R13+R10+R9)</f>
        <v>3841026</v>
      </c>
      <c r="S40" s="88">
        <f>SUM(S37+S34+S31+S28+S25+S22+S19+S16+S13+S10+S9)</f>
        <v>1162410</v>
      </c>
      <c r="T40" s="92">
        <f>SUM(S40/R40)</f>
        <v>0.30263007852589385</v>
      </c>
      <c r="U40" s="88">
        <f>SUM(U37+U34+U31+U28+U25+U22+U19+U16+U13+U10+U9)</f>
        <v>311860</v>
      </c>
      <c r="V40" s="92">
        <f>SUM(U40/R40)</f>
        <v>0.08119184821972046</v>
      </c>
      <c r="W40" s="88">
        <f>SUM(W37+W34+W31+W28+W25+W22+W19+W16+W13+W10+W9)</f>
        <v>490466</v>
      </c>
      <c r="X40" s="92">
        <f>SUM(W40/R40)</f>
        <v>0.1276914032865177</v>
      </c>
      <c r="Y40" s="88">
        <f>SUM(Y37+Y34+Y31+Y28+Y25+Y22+Y19+Y16+Y13+Y10+Y9)</f>
        <v>247724</v>
      </c>
      <c r="Z40" s="92">
        <f>SUM(Y40/R40)</f>
        <v>0.06449422628224855</v>
      </c>
      <c r="AA40" s="88">
        <f>SUM(AA37+AA34+AA31+AA28+AA25+AA22+AA19+AA16+AA13+AA10+AA9)</f>
        <v>1975728</v>
      </c>
      <c r="AB40" s="92">
        <f>SUM(AA40/R40)</f>
        <v>0.5143750654122101</v>
      </c>
      <c r="AC40" s="88">
        <f>SUM(AC37+AC34+AC31+AC28+AC25+AC22+AC19+AC16+AC13+AC10+AC9)</f>
        <v>764430</v>
      </c>
      <c r="AD40" s="88">
        <f>SUM(AD37+AD34+AD31+AD28+AD25+AD22+AD19+AD16+AD13+AD10+AD9)</f>
        <v>331104</v>
      </c>
      <c r="AE40" s="89">
        <f>SUM(AD40/AC40)</f>
        <v>0.4331384168596209</v>
      </c>
    </row>
    <row r="41" ht="15.75" thickBot="1">
      <c r="B41" s="95"/>
    </row>
    <row r="42" spans="2:31" s="94" customFormat="1" ht="23.25" customHeight="1" thickBot="1">
      <c r="B42" s="85" t="s">
        <v>38</v>
      </c>
      <c r="C42" s="86">
        <f>SUM(C38+C35+C32+C29+C26+C23+C20+C17+C14+C11)</f>
        <v>23363</v>
      </c>
      <c r="D42" s="87">
        <f>SUM(D38+D35+D32+D29+D26+D23+D20+D17+D14+D11)</f>
        <v>19752918</v>
      </c>
      <c r="E42" s="88">
        <f>SUM(E38+E35+E32+E29+E26+E23+E20+E17+E14+E11)</f>
        <v>11768202</v>
      </c>
      <c r="F42" s="89">
        <f>SUM(E42/D42)</f>
        <v>0.595770305936571</v>
      </c>
      <c r="G42" s="90">
        <f>SUM(G38+G35+G32+G29+G26+G23+G20+G17+G14+G11)</f>
        <v>1997315</v>
      </c>
      <c r="H42" s="91">
        <f>SUM(H38+H35+H32+H29+H26+H23+H20+H17+H14+H11)</f>
        <v>1606890</v>
      </c>
      <c r="I42" s="121">
        <f>SUM(H42/G42)</f>
        <v>0.8045250749130708</v>
      </c>
      <c r="J42" s="88">
        <f>SUM(J38+J35+J32+J29+J26+J23+J20+J17+J14+J11)</f>
        <v>745769</v>
      </c>
      <c r="K42" s="121">
        <f>SUM(J42/G42)</f>
        <v>0.37338577039675763</v>
      </c>
      <c r="L42" s="91">
        <f>SUM(L38+L35+L32+L29+L26+L23+L20+L17+L14+L11)</f>
        <v>546199</v>
      </c>
      <c r="M42" s="121">
        <f>SUM(L42/G42)</f>
        <v>0.2734666289493645</v>
      </c>
      <c r="N42" s="91">
        <f>SUM(N38+N35+N32+N29+N26+N23+N20+N17+N14+N11)</f>
        <v>49896</v>
      </c>
      <c r="O42" s="92">
        <f>SUM(N42/G42)</f>
        <v>0.02498153771438156</v>
      </c>
      <c r="P42" s="88">
        <f>SUM(P38+P35+P32+P29+P26+P23+P20+P17+P14+P11)</f>
        <v>6597</v>
      </c>
      <c r="Q42" s="93">
        <f>SUM(P42/G42)</f>
        <v>0.0033029341891489326</v>
      </c>
      <c r="R42" s="87">
        <f>SUM(R38+R35+R32+R29+R26+R23+R20+R17+R14+R11)</f>
        <v>34022726</v>
      </c>
      <c r="S42" s="88">
        <f>SUM(S38+S35+S32+S29+S26+S23+S20+S17+S14+S11)</f>
        <v>4240192</v>
      </c>
      <c r="T42" s="92">
        <f>SUM(S42/R42)</f>
        <v>0.12462822643899846</v>
      </c>
      <c r="U42" s="88">
        <f>SUM(U38+U35+U32+U29+U26+U23+U20+U17+U14+U11)</f>
        <v>898517</v>
      </c>
      <c r="V42" s="92">
        <f>SUM(U42/R42)</f>
        <v>0.026409318289192935</v>
      </c>
      <c r="W42" s="88">
        <f>SUM(W38+W35+W32+W29+W26+W23+W20+W17+W14+W11)</f>
        <v>3241421</v>
      </c>
      <c r="X42" s="92">
        <f>SUM(W42/R42)</f>
        <v>0.09527223068486634</v>
      </c>
      <c r="Y42" s="88">
        <f>SUM(Y38+Y35+Y32+Y29+Y26+Y23+Y20+Y17+Y14+Y11)</f>
        <v>2040815</v>
      </c>
      <c r="Z42" s="92">
        <f>SUM(Y42/R42)</f>
        <v>0.0599838766593835</v>
      </c>
      <c r="AA42" s="88">
        <f>SUM(AA38+AA35+AA32+AA29+AA26+AA23+AA20+AA17+AA14+AA11)</f>
        <v>18996277</v>
      </c>
      <c r="AB42" s="92">
        <f>SUM(AA42/R42)</f>
        <v>0.5583408278337251</v>
      </c>
      <c r="AC42" s="88">
        <f>SUM(AC38+AC35+AC32+AC29+AC26+AC23+AC20+AC17+AC14+AC11)</f>
        <v>7398048</v>
      </c>
      <c r="AD42" s="88">
        <f>SUM(AD38+AD35+AD32+AD29+AD26+AD23+AD20+AD17+AD14+AD11)</f>
        <v>4237940</v>
      </c>
      <c r="AE42" s="89">
        <f>SUM(AD42/AC42)</f>
        <v>0.5728457020013928</v>
      </c>
    </row>
    <row r="43" ht="13.5" thickBot="1"/>
    <row r="44" spans="2:31" s="100" customFormat="1" ht="29.25" customHeight="1" thickBot="1">
      <c r="B44" s="96" t="s">
        <v>39</v>
      </c>
      <c r="C44" s="97">
        <v>63619</v>
      </c>
      <c r="D44" s="87">
        <v>58782737</v>
      </c>
      <c r="E44" s="88">
        <v>37601618</v>
      </c>
      <c r="F44" s="89">
        <f>SUM(E44/D44)</f>
        <v>0.6396710993569421</v>
      </c>
      <c r="G44" s="98">
        <v>5860109</v>
      </c>
      <c r="H44" s="88">
        <v>4688865</v>
      </c>
      <c r="I44" s="92">
        <f>SUM(H44/G44)</f>
        <v>0.800132727906597</v>
      </c>
      <c r="J44" s="99">
        <v>2066547</v>
      </c>
      <c r="K44" s="122">
        <f>SUM(J44/G44)</f>
        <v>0.35264651220651355</v>
      </c>
      <c r="L44" s="99">
        <v>1647721</v>
      </c>
      <c r="M44" s="122">
        <f>SUM(L44/G44)</f>
        <v>0.2811758279581489</v>
      </c>
      <c r="N44" s="99">
        <v>167048</v>
      </c>
      <c r="O44" s="92">
        <f>SUM(N44/G44)</f>
        <v>0.028505954411428183</v>
      </c>
      <c r="P44" s="99">
        <v>17237</v>
      </c>
      <c r="Q44" s="93">
        <f>SUM(P44/G44)</f>
        <v>0.0029414128645047386</v>
      </c>
      <c r="R44" s="87">
        <v>97483412</v>
      </c>
      <c r="S44" s="99">
        <v>6044547</v>
      </c>
      <c r="T44" s="92">
        <f>SUM(S44/R44)</f>
        <v>0.06200590311713751</v>
      </c>
      <c r="U44" s="99">
        <v>1002236</v>
      </c>
      <c r="V44" s="92">
        <f>SUM(U44/R44)</f>
        <v>0.01028109274632283</v>
      </c>
      <c r="W44" s="99">
        <v>5942091</v>
      </c>
      <c r="X44" s="92">
        <f>SUM(W44/R44)</f>
        <v>0.06095489353614336</v>
      </c>
      <c r="Y44" s="99">
        <v>4154778</v>
      </c>
      <c r="Z44" s="92">
        <f>SUM(Y44/R44)</f>
        <v>0.04262035883602433</v>
      </c>
      <c r="AA44" s="99">
        <v>56718834</v>
      </c>
      <c r="AB44" s="92">
        <f>SUM(AA44/R44)</f>
        <v>0.5818306195519706</v>
      </c>
      <c r="AC44" s="99">
        <v>21513235</v>
      </c>
      <c r="AD44" s="99">
        <v>15446426</v>
      </c>
      <c r="AE44" s="89">
        <f>SUM(AD44/AC44)</f>
        <v>0.717996433358349</v>
      </c>
    </row>
  </sheetData>
  <mergeCells count="20">
    <mergeCell ref="D3:I3"/>
    <mergeCell ref="W6:X6"/>
    <mergeCell ref="Y6:Z6"/>
    <mergeCell ref="R6:R7"/>
    <mergeCell ref="P6:Q6"/>
    <mergeCell ref="N6:O6"/>
    <mergeCell ref="U6:V6"/>
    <mergeCell ref="D6:D7"/>
    <mergeCell ref="S6:T6"/>
    <mergeCell ref="J6:K6"/>
    <mergeCell ref="L6:M6"/>
    <mergeCell ref="AC6:AE6"/>
    <mergeCell ref="D5:F5"/>
    <mergeCell ref="B5:C5"/>
    <mergeCell ref="G5:Q5"/>
    <mergeCell ref="R5:AE5"/>
    <mergeCell ref="AA6:AB6"/>
    <mergeCell ref="E6:F6"/>
    <mergeCell ref="C6:C7"/>
    <mergeCell ref="H6:I6"/>
  </mergeCells>
  <printOptions horizontalCentered="1"/>
  <pageMargins left="0.4724409448818898" right="0.1968503937007874" top="0.85" bottom="0.43" header="0.27" footer="0"/>
  <pageSetup horizontalDpi="300" verticalDpi="300" orientation="landscape" scale="65" r:id="rId2"/>
  <headerFooter alignWithMargins="0">
    <oddHeader>&amp;LProcesos Electorales en Regiones Indígenas&amp;RIFE - CIESAS</oddHeader>
    <oddFooter>&amp;CPágina &amp;P de &amp;N</oddFooter>
  </headerFooter>
  <colBreaks count="1" manualBreakCount="1">
    <brk id="17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2002-07-26T15:47:15Z</cp:lastPrinted>
  <dcterms:created xsi:type="dcterms:W3CDTF">2002-05-23T07:56:13Z</dcterms:created>
  <dcterms:modified xsi:type="dcterms:W3CDTF">2002-07-26T15:47:50Z</dcterms:modified>
  <cp:category/>
  <cp:version/>
  <cp:contentType/>
  <cp:contentStatus/>
</cp:coreProperties>
</file>